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e8396d632a08ee/Desktop/3_BASEBALL PEI/4_BOD-Baseball/AGMs and Fall Forum/2026 AGM materials/"/>
    </mc:Choice>
  </mc:AlternateContent>
  <xr:revisionPtr revIDLastSave="56" documentId="8_{A6D021F2-0DEA-4C6A-87D7-FB180B03AD67}" xr6:coauthVersionLast="47" xr6:coauthVersionMax="47" xr10:uidLastSave="{3A37F41A-A272-4FA4-A092-A6FC57F367BD}"/>
  <bookViews>
    <workbookView xWindow="-120" yWindow="-120" windowWidth="29040" windowHeight="15720" activeTab="3" xr2:uid="{77F17FF4-866C-4148-BDD5-A1A11EA8AC33}"/>
  </bookViews>
  <sheets>
    <sheet name="Associations" sheetId="1" r:id="rId1"/>
    <sheet name="Zones" sheetId="2" r:id="rId2"/>
    <sheet name="By Division" sheetId="3" r:id="rId3"/>
    <sheet name="Teams per Zon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3" l="1"/>
  <c r="M3" i="5"/>
  <c r="M2" i="5"/>
  <c r="C34" i="1"/>
  <c r="C11" i="1"/>
  <c r="I11" i="1"/>
  <c r="G11" i="1"/>
  <c r="E11" i="1"/>
  <c r="I23" i="1"/>
  <c r="G23" i="1"/>
  <c r="E23" i="1"/>
  <c r="C23" i="1"/>
  <c r="I11" i="2"/>
  <c r="G11" i="2"/>
  <c r="E11" i="2"/>
  <c r="C11" i="2"/>
  <c r="O19" i="3"/>
  <c r="O18" i="3"/>
  <c r="O17" i="3"/>
  <c r="O16" i="3"/>
  <c r="O15" i="3"/>
  <c r="O14" i="3"/>
  <c r="G34" i="1"/>
  <c r="C33" i="1"/>
  <c r="E33" i="1"/>
  <c r="G33" i="1"/>
  <c r="M11" i="2"/>
  <c r="C10" i="2"/>
  <c r="E10" i="2"/>
  <c r="G10" i="2"/>
  <c r="I10" i="2"/>
  <c r="J10" i="2"/>
  <c r="K11" i="2" s="1"/>
  <c r="M10" i="2"/>
  <c r="C22" i="1"/>
  <c r="E22" i="1"/>
  <c r="G22" i="1"/>
  <c r="I22" i="1"/>
  <c r="C10" i="1"/>
  <c r="E10" i="1"/>
  <c r="G10" i="1"/>
  <c r="I10" i="1"/>
  <c r="M5" i="2"/>
  <c r="M6" i="2"/>
  <c r="M7" i="2"/>
  <c r="M8" i="2"/>
  <c r="M9" i="2"/>
  <c r="M4" i="2"/>
  <c r="E34" i="1"/>
  <c r="O8" i="3"/>
  <c r="O7" i="3"/>
  <c r="O6" i="3"/>
  <c r="O5" i="3"/>
  <c r="O4" i="3"/>
  <c r="O3" i="3"/>
  <c r="C9" i="2"/>
  <c r="E9" i="2"/>
  <c r="G9" i="2"/>
  <c r="I9" i="2"/>
  <c r="J9" i="2"/>
  <c r="G32" i="1"/>
  <c r="E32" i="1"/>
  <c r="C32" i="1"/>
  <c r="I21" i="1"/>
  <c r="G21" i="1"/>
  <c r="E21" i="1"/>
  <c r="C21" i="1"/>
  <c r="I9" i="1"/>
  <c r="C9" i="1"/>
  <c r="E9" i="1"/>
  <c r="G9" i="1"/>
  <c r="J3" i="2"/>
  <c r="J4" i="2"/>
  <c r="J5" i="2"/>
  <c r="J6" i="2"/>
  <c r="J7" i="2"/>
  <c r="J8" i="2"/>
  <c r="M18" i="5"/>
  <c r="M19" i="5"/>
  <c r="M17" i="5"/>
  <c r="M4" i="5"/>
  <c r="M5" i="5"/>
  <c r="G4" i="3"/>
  <c r="G5" i="3"/>
  <c r="G6" i="3"/>
  <c r="G7" i="3"/>
  <c r="G8" i="3"/>
  <c r="G3" i="3"/>
  <c r="I8" i="2"/>
  <c r="G8" i="2"/>
  <c r="E8" i="2"/>
  <c r="C8" i="2"/>
  <c r="C31" i="1"/>
  <c r="E31" i="1"/>
  <c r="G31" i="1"/>
  <c r="C20" i="1"/>
  <c r="E20" i="1"/>
  <c r="G20" i="1"/>
  <c r="I20" i="1"/>
  <c r="E8" i="1"/>
  <c r="G8" i="1"/>
  <c r="I8" i="1"/>
  <c r="C8" i="1"/>
  <c r="G28" i="1"/>
  <c r="G29" i="1"/>
  <c r="G30" i="1"/>
  <c r="E30" i="1"/>
  <c r="C30" i="1"/>
  <c r="E29" i="1"/>
  <c r="C29" i="1"/>
  <c r="E28" i="1"/>
  <c r="C28" i="1"/>
  <c r="G27" i="1"/>
  <c r="E27" i="1"/>
  <c r="C27" i="1"/>
  <c r="I16" i="1"/>
  <c r="I17" i="1"/>
  <c r="I18" i="1"/>
  <c r="I19" i="1"/>
  <c r="G16" i="1"/>
  <c r="G19" i="1"/>
  <c r="G17" i="1"/>
  <c r="G18" i="1"/>
  <c r="E16" i="1"/>
  <c r="E17" i="1"/>
  <c r="E18" i="1"/>
  <c r="E19" i="1"/>
  <c r="C16" i="1"/>
  <c r="C17" i="1"/>
  <c r="C18" i="1"/>
  <c r="C19" i="1"/>
  <c r="I4" i="1"/>
  <c r="I5" i="1"/>
  <c r="I6" i="1"/>
  <c r="I7" i="1"/>
  <c r="G4" i="1"/>
  <c r="G5" i="1"/>
  <c r="G6" i="1"/>
  <c r="G7" i="1"/>
  <c r="E4" i="1"/>
  <c r="E5" i="1"/>
  <c r="E6" i="1"/>
  <c r="E7" i="1"/>
  <c r="C4" i="1"/>
  <c r="C5" i="1"/>
  <c r="C6" i="1"/>
  <c r="C7" i="1"/>
  <c r="I4" i="2"/>
  <c r="I5" i="2"/>
  <c r="I6" i="2"/>
  <c r="I7" i="2"/>
  <c r="G4" i="2"/>
  <c r="G5" i="2"/>
  <c r="G6" i="2"/>
  <c r="G7" i="2"/>
  <c r="E4" i="2"/>
  <c r="E5" i="2"/>
  <c r="E6" i="2"/>
  <c r="E7" i="2"/>
  <c r="C5" i="2"/>
  <c r="C6" i="2"/>
  <c r="C7" i="2"/>
  <c r="C4" i="2"/>
  <c r="K10" i="2" l="1"/>
  <c r="K9" i="2"/>
  <c r="K4" i="2"/>
  <c r="K5" i="2"/>
  <c r="K6" i="2"/>
  <c r="K7" i="2"/>
  <c r="K8" i="2"/>
</calcChain>
</file>

<file path=xl/sharedStrings.xml><?xml version="1.0" encoding="utf-8"?>
<sst xmlns="http://schemas.openxmlformats.org/spreadsheetml/2006/main" count="210" uniqueCount="99">
  <si>
    <t>Association</t>
  </si>
  <si>
    <t>Year</t>
  </si>
  <si>
    <t>Bedeque</t>
  </si>
  <si>
    <t>Bedeque % Increase</t>
  </si>
  <si>
    <t>Charlottetown</t>
  </si>
  <si>
    <t>Charlottetown % Increase</t>
  </si>
  <si>
    <t>Cornwall</t>
  </si>
  <si>
    <t>Cornwall % Increase</t>
  </si>
  <si>
    <t>Kensington</t>
  </si>
  <si>
    <t>Kensington % Increase</t>
  </si>
  <si>
    <t>2020*</t>
  </si>
  <si>
    <t>*Covid Year</t>
  </si>
  <si>
    <t>Northside</t>
  </si>
  <si>
    <t>Northside % Increase</t>
  </si>
  <si>
    <t>Sherwood</t>
  </si>
  <si>
    <t>Sherwood % Increase</t>
  </si>
  <si>
    <t>Souris</t>
  </si>
  <si>
    <t>Souris % Increase</t>
  </si>
  <si>
    <t>Stratford</t>
  </si>
  <si>
    <t>Stratford % Increase</t>
  </si>
  <si>
    <t>Summerside</t>
  </si>
  <si>
    <t>Summerside % Increase</t>
  </si>
  <si>
    <t>Three Rivers</t>
  </si>
  <si>
    <t>Three Rivers Percentage</t>
  </si>
  <si>
    <t>Western</t>
  </si>
  <si>
    <t>Western % Increase</t>
  </si>
  <si>
    <t>Association Zones</t>
  </si>
  <si>
    <t>Capital Zone</t>
  </si>
  <si>
    <t>Capital % Increase</t>
  </si>
  <si>
    <t>Eastern Zone</t>
  </si>
  <si>
    <t>Eastern % Increase</t>
  </si>
  <si>
    <t>Mid-Isle Zone</t>
  </si>
  <si>
    <t>Mid-Isle % Increase</t>
  </si>
  <si>
    <t>Western Zone</t>
  </si>
  <si>
    <t>* Covid Year</t>
  </si>
  <si>
    <t>Division</t>
  </si>
  <si>
    <t>AAA</t>
  </si>
  <si>
    <t>AA</t>
  </si>
  <si>
    <t>A</t>
  </si>
  <si>
    <t>11U</t>
  </si>
  <si>
    <t>AA Minor</t>
  </si>
  <si>
    <t>13U</t>
  </si>
  <si>
    <t>15U</t>
  </si>
  <si>
    <t>18U</t>
  </si>
  <si>
    <t>X</t>
  </si>
  <si>
    <t>Total</t>
  </si>
  <si>
    <t>9U</t>
  </si>
  <si>
    <t>8U</t>
  </si>
  <si>
    <t>% of Total Registrants (2872)</t>
  </si>
  <si>
    <t>870/X</t>
  </si>
  <si>
    <t>464/53%</t>
  </si>
  <si>
    <t>610/131%</t>
  </si>
  <si>
    <t>379/62%</t>
  </si>
  <si>
    <t>280/74%</t>
  </si>
  <si>
    <t>191/68%</t>
  </si>
  <si>
    <t>721/X</t>
  </si>
  <si>
    <t>454/63%</t>
  </si>
  <si>
    <t>552/122%</t>
  </si>
  <si>
    <t>366/66%</t>
  </si>
  <si>
    <t>268/73%</t>
  </si>
  <si>
    <t>170/63%</t>
  </si>
  <si>
    <t>667/X</t>
  </si>
  <si>
    <t>460/69%</t>
  </si>
  <si>
    <t>455/99%</t>
  </si>
  <si>
    <t>341/75%</t>
  </si>
  <si>
    <t>271/79%</t>
  </si>
  <si>
    <t>187/69%</t>
  </si>
  <si>
    <t>Percentage Increase</t>
  </si>
  <si>
    <t>11U Division</t>
  </si>
  <si>
    <t>Total in Division</t>
  </si>
  <si>
    <t>Total Teams</t>
  </si>
  <si>
    <t>Zone Combined</t>
  </si>
  <si>
    <t>13U Division</t>
  </si>
  <si>
    <t>Percent +/-  from Division to Division</t>
  </si>
  <si>
    <t>*largest drop in registration is from 11U to 13U consistently</t>
  </si>
  <si>
    <t xml:space="preserve">* 1970 players from 2023 returned in 2024 = 73%     (retention rate)                                                </t>
  </si>
  <si>
    <t>2024 Registration by Division</t>
  </si>
  <si>
    <t xml:space="preserve"> </t>
  </si>
  <si>
    <t>PEI Totals</t>
  </si>
  <si>
    <t>PEI % Increase</t>
  </si>
  <si>
    <t>913/X</t>
  </si>
  <si>
    <t>465/51%</t>
  </si>
  <si>
    <t>623/134%</t>
  </si>
  <si>
    <t>377/61%</t>
  </si>
  <si>
    <t>294/78%</t>
  </si>
  <si>
    <t>227/77%</t>
  </si>
  <si>
    <t>2025 Registration by Division</t>
  </si>
  <si>
    <t>% of Total Registrants</t>
  </si>
  <si>
    <t>*2146 players from 2024 returned in 2025 = 75.5%      (retention rate)</t>
  </si>
  <si>
    <t>Total Registrants</t>
  </si>
  <si>
    <t>Total % Increase</t>
  </si>
  <si>
    <t>2026 Registration by Division</t>
  </si>
  <si>
    <t>From 2022-2026</t>
  </si>
  <si>
    <t xml:space="preserve"> from 2022 - 2026</t>
  </si>
  <si>
    <t>838/X</t>
  </si>
  <si>
    <t>554/66%</t>
  </si>
  <si>
    <t>649/117%</t>
  </si>
  <si>
    <t>473/73%</t>
  </si>
  <si>
    <t>272/58%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</si>
</sst>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theme="0" tint="-0.14999847407452621"/>
      </patternFill>
    </fill>
    <fill>
      <patternFill patternType="solid">
        <fgColor rgb="FFF2F2F2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9" borderId="9" applyNumberFormat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/>
    <xf numFmtId="9" fontId="0" fillId="0" borderId="0" xfId="1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9" fontId="0" fillId="0" borderId="0" xfId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0" fillId="5" borderId="1" xfId="0" applyFill="1" applyBorder="1" applyAlignment="1">
      <alignment horizontal="center"/>
    </xf>
    <xf numFmtId="9" fontId="0" fillId="5" borderId="1" xfId="1" applyFont="1" applyFill="1" applyBorder="1" applyAlignment="1">
      <alignment horizontal="center"/>
    </xf>
    <xf numFmtId="0" fontId="0" fillId="6" borderId="5" xfId="0" applyFill="1" applyBorder="1" applyAlignment="1">
      <alignment horizontal="left"/>
    </xf>
    <xf numFmtId="0" fontId="0" fillId="5" borderId="5" xfId="0" applyFill="1" applyBorder="1" applyAlignment="1">
      <alignment horizontal="center"/>
    </xf>
    <xf numFmtId="9" fontId="0" fillId="5" borderId="5" xfId="1" applyFont="1" applyFill="1" applyBorder="1" applyAlignment="1">
      <alignment horizontal="center"/>
    </xf>
    <xf numFmtId="9" fontId="0" fillId="5" borderId="6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9" fontId="0" fillId="7" borderId="0" xfId="1" applyFont="1" applyFill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9" fontId="0" fillId="7" borderId="4" xfId="1" applyFont="1" applyFill="1" applyBorder="1" applyAlignment="1">
      <alignment horizontal="center"/>
    </xf>
    <xf numFmtId="0" fontId="0" fillId="7" borderId="4" xfId="0" applyFill="1" applyBorder="1" applyAlignment="1">
      <alignment horizontal="left"/>
    </xf>
    <xf numFmtId="0" fontId="0" fillId="7" borderId="0" xfId="0" applyFill="1" applyAlignment="1">
      <alignment horizontal="left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7" fillId="0" borderId="8" xfId="3" applyAlignment="1">
      <alignment horizontal="center"/>
    </xf>
    <xf numFmtId="0" fontId="7" fillId="10" borderId="8" xfId="3" applyFill="1" applyAlignment="1">
      <alignment horizontal="center"/>
    </xf>
    <xf numFmtId="0" fontId="7" fillId="11" borderId="8" xfId="3" applyFill="1" applyAlignment="1">
      <alignment horizontal="center"/>
    </xf>
    <xf numFmtId="0" fontId="7" fillId="12" borderId="8" xfId="3" applyFill="1" applyAlignment="1">
      <alignment horizontal="center"/>
    </xf>
    <xf numFmtId="0" fontId="7" fillId="13" borderId="8" xfId="3" applyFill="1" applyAlignment="1">
      <alignment horizontal="center"/>
    </xf>
    <xf numFmtId="0" fontId="9" fillId="0" borderId="0" xfId="5" applyAlignment="1">
      <alignment horizontal="center"/>
    </xf>
    <xf numFmtId="0" fontId="9" fillId="0" borderId="10" xfId="5" applyBorder="1" applyAlignment="1">
      <alignment horizontal="center"/>
    </xf>
    <xf numFmtId="0" fontId="6" fillId="0" borderId="7" xfId="2" applyAlignment="1">
      <alignment horizontal="center"/>
    </xf>
    <xf numFmtId="0" fontId="8" fillId="9" borderId="9" xfId="4" applyAlignment="1">
      <alignment horizontal="center"/>
    </xf>
    <xf numFmtId="0" fontId="0" fillId="0" borderId="5" xfId="0" applyBorder="1" applyAlignment="1">
      <alignment horizontal="left"/>
    </xf>
    <xf numFmtId="0" fontId="10" fillId="0" borderId="10" xfId="6" applyAlignment="1">
      <alignment horizontal="center"/>
    </xf>
    <xf numFmtId="0" fontId="0" fillId="10" borderId="11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horizontal="left"/>
    </xf>
  </cellXfs>
  <cellStyles count="7">
    <cellStyle name="Calculation" xfId="4" builtinId="22"/>
    <cellStyle name="Explanatory Text" xfId="5" builtinId="53"/>
    <cellStyle name="Heading 2" xfId="2" builtinId="17"/>
    <cellStyle name="Heading 3" xfId="3" builtinId="18"/>
    <cellStyle name="Normal" xfId="0" builtinId="0"/>
    <cellStyle name="Percent" xfId="1" builtinId="5"/>
    <cellStyle name="Total" xfId="6" builtinId="25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Registration Numbers 2022- 2026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356149254737981E-2"/>
          <c:y val="0.11500171816510432"/>
          <c:w val="0.92624150620489643"/>
          <c:h val="0.76295361303084319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Zones!$A$6</c:f>
              <c:strCache>
                <c:ptCount val="1"/>
                <c:pt idx="0">
                  <c:v>2022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Zones!$B$2:$M$2</c15:sqref>
                  </c15:fullRef>
                </c:ext>
              </c:extLst>
              <c:f>(Zones!$B$2,Zones!$D$2,Zones!$F$2,Zones!$H$2,Zones!$J$2,Zones!$L$2:$M$2)</c:f>
              <c:strCache>
                <c:ptCount val="7"/>
                <c:pt idx="0">
                  <c:v>Capital Zone</c:v>
                </c:pt>
                <c:pt idx="1">
                  <c:v>Eastern Zone</c:v>
                </c:pt>
                <c:pt idx="2">
                  <c:v>Mid-Isle Zone</c:v>
                </c:pt>
                <c:pt idx="3">
                  <c:v>Western Zone</c:v>
                </c:pt>
                <c:pt idx="4">
                  <c:v>PEI Totals</c:v>
                </c:pt>
                <c:pt idx="5">
                  <c:v>Total Registrants</c:v>
                </c:pt>
                <c:pt idx="6">
                  <c:v>Total % Increase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Zones!$B$6:$M$6</c15:sqref>
                  </c15:fullRef>
                </c:ext>
              </c:extLst>
              <c:f>(Zones!$B$6,Zones!$D$6,Zones!$F$6,Zones!$H$6,Zones!$J$6,Zones!$L$6:$M$6)</c:f>
              <c:numCache>
                <c:formatCode>0%</c:formatCode>
                <c:ptCount val="7"/>
                <c:pt idx="0" formatCode="General">
                  <c:v>483</c:v>
                </c:pt>
                <c:pt idx="1" formatCode="General">
                  <c:v>851</c:v>
                </c:pt>
                <c:pt idx="2" formatCode="General">
                  <c:v>475</c:v>
                </c:pt>
                <c:pt idx="3" formatCode="General">
                  <c:v>600</c:v>
                </c:pt>
                <c:pt idx="4" formatCode="General">
                  <c:v>2409</c:v>
                </c:pt>
                <c:pt idx="5" formatCode="General">
                  <c:v>2409</c:v>
                </c:pt>
                <c:pt idx="6">
                  <c:v>5.242463958060288E-2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701A-44CA-AE01-84F49B4824A7}"/>
            </c:ext>
          </c:extLst>
        </c:ser>
        <c:ser>
          <c:idx val="4"/>
          <c:order val="4"/>
          <c:tx>
            <c:strRef>
              <c:f>Zones!$A$7</c:f>
              <c:strCache>
                <c:ptCount val="1"/>
                <c:pt idx="0">
                  <c:v>2023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Zones!$B$2:$M$2</c15:sqref>
                  </c15:fullRef>
                </c:ext>
              </c:extLst>
              <c:f>(Zones!$B$2,Zones!$D$2,Zones!$F$2,Zones!$H$2,Zones!$J$2,Zones!$L$2:$M$2)</c:f>
              <c:strCache>
                <c:ptCount val="7"/>
                <c:pt idx="0">
                  <c:v>Capital Zone</c:v>
                </c:pt>
                <c:pt idx="1">
                  <c:v>Eastern Zone</c:v>
                </c:pt>
                <c:pt idx="2">
                  <c:v>Mid-Isle Zone</c:v>
                </c:pt>
                <c:pt idx="3">
                  <c:v>Western Zone</c:v>
                </c:pt>
                <c:pt idx="4">
                  <c:v>PEI Totals</c:v>
                </c:pt>
                <c:pt idx="5">
                  <c:v>Total Registrants</c:v>
                </c:pt>
                <c:pt idx="6">
                  <c:v>Total % Increase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Zones!$B$7:$M$7</c15:sqref>
                  </c15:fullRef>
                </c:ext>
              </c:extLst>
              <c:f>(Zones!$B$7,Zones!$D$7,Zones!$F$7,Zones!$H$7,Zones!$J$7,Zones!$L$7:$M$7)</c:f>
              <c:numCache>
                <c:formatCode>0%</c:formatCode>
                <c:ptCount val="7"/>
                <c:pt idx="0" formatCode="General">
                  <c:v>503</c:v>
                </c:pt>
                <c:pt idx="1" formatCode="General">
                  <c:v>938</c:v>
                </c:pt>
                <c:pt idx="2" formatCode="General">
                  <c:v>504</c:v>
                </c:pt>
                <c:pt idx="3" formatCode="General">
                  <c:v>669</c:v>
                </c:pt>
                <c:pt idx="4" formatCode="General">
                  <c:v>2614</c:v>
                </c:pt>
                <c:pt idx="5" formatCode="General">
                  <c:v>2682</c:v>
                </c:pt>
                <c:pt idx="6">
                  <c:v>0.11332503113325031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1A-44CA-AE01-84F49B4824A7}"/>
            </c:ext>
          </c:extLst>
        </c:ser>
        <c:ser>
          <c:idx val="5"/>
          <c:order val="5"/>
          <c:tx>
            <c:strRef>
              <c:f>Zones!$A$8</c:f>
              <c:strCache>
                <c:ptCount val="1"/>
                <c:pt idx="0">
                  <c:v>2024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Zones!$B$2:$M$2</c15:sqref>
                  </c15:fullRef>
                </c:ext>
              </c:extLst>
              <c:f>(Zones!$B$2,Zones!$D$2,Zones!$F$2,Zones!$H$2,Zones!$J$2,Zones!$L$2:$M$2)</c:f>
              <c:strCache>
                <c:ptCount val="7"/>
                <c:pt idx="0">
                  <c:v>Capital Zone</c:v>
                </c:pt>
                <c:pt idx="1">
                  <c:v>Eastern Zone</c:v>
                </c:pt>
                <c:pt idx="2">
                  <c:v>Mid-Isle Zone</c:v>
                </c:pt>
                <c:pt idx="3">
                  <c:v>Western Zone</c:v>
                </c:pt>
                <c:pt idx="4">
                  <c:v>PEI Totals</c:v>
                </c:pt>
                <c:pt idx="5">
                  <c:v>Total Registrants</c:v>
                </c:pt>
                <c:pt idx="6">
                  <c:v>Total % Increase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Zones!$B$8:$M$8</c15:sqref>
                  </c15:fullRef>
                </c:ext>
              </c:extLst>
              <c:f>(Zones!$B$8,Zones!$D$8,Zones!$F$8,Zones!$H$8,Zones!$J$8,Zones!$L$8:$M$8)</c:f>
              <c:numCache>
                <c:formatCode>0%</c:formatCode>
                <c:ptCount val="7"/>
                <c:pt idx="0" formatCode="General">
                  <c:v>489</c:v>
                </c:pt>
                <c:pt idx="1" formatCode="General">
                  <c:v>1025</c:v>
                </c:pt>
                <c:pt idx="2" formatCode="General">
                  <c:v>549</c:v>
                </c:pt>
                <c:pt idx="3" formatCode="General">
                  <c:v>776</c:v>
                </c:pt>
                <c:pt idx="4" formatCode="General">
                  <c:v>2839</c:v>
                </c:pt>
                <c:pt idx="5" formatCode="General">
                  <c:v>2915</c:v>
                </c:pt>
                <c:pt idx="6">
                  <c:v>8.6875466070096941E-2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1A-44CA-AE01-84F49B4824A7}"/>
            </c:ext>
          </c:extLst>
        </c:ser>
        <c:ser>
          <c:idx val="6"/>
          <c:order val="6"/>
          <c:tx>
            <c:strRef>
              <c:f>Zones!$A$9</c:f>
              <c:strCache>
                <c:ptCount val="1"/>
                <c:pt idx="0">
                  <c:v>2025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Zones!$B$2:$M$2</c15:sqref>
                  </c15:fullRef>
                </c:ext>
              </c:extLst>
              <c:f>(Zones!$B$2,Zones!$D$2,Zones!$F$2,Zones!$H$2,Zones!$J$2,Zones!$L$2:$M$2)</c:f>
              <c:strCache>
                <c:ptCount val="7"/>
                <c:pt idx="0">
                  <c:v>Capital Zone</c:v>
                </c:pt>
                <c:pt idx="1">
                  <c:v>Eastern Zone</c:v>
                </c:pt>
                <c:pt idx="2">
                  <c:v>Mid-Isle Zone</c:v>
                </c:pt>
                <c:pt idx="3">
                  <c:v>Western Zone</c:v>
                </c:pt>
                <c:pt idx="4">
                  <c:v>PEI Totals</c:v>
                </c:pt>
                <c:pt idx="5">
                  <c:v>Total Registrants</c:v>
                </c:pt>
                <c:pt idx="6">
                  <c:v>Total % Increase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Zones!$B$9:$M$9</c15:sqref>
                  </c15:fullRef>
                </c:ext>
              </c:extLst>
              <c:f>(Zones!$B$9,Zones!$D$9,Zones!$F$9,Zones!$H$9,Zones!$J$9,Zones!$L$9:$M$9)</c:f>
              <c:numCache>
                <c:formatCode>0%</c:formatCode>
                <c:ptCount val="7"/>
                <c:pt idx="0" formatCode="General">
                  <c:v>515</c:v>
                </c:pt>
                <c:pt idx="1" formatCode="General">
                  <c:v>1037</c:v>
                </c:pt>
                <c:pt idx="2" formatCode="General">
                  <c:v>575</c:v>
                </c:pt>
                <c:pt idx="3" formatCode="General">
                  <c:v>795</c:v>
                </c:pt>
                <c:pt idx="4" formatCode="General">
                  <c:v>2922</c:v>
                </c:pt>
                <c:pt idx="5" formatCode="General">
                  <c:v>2984</c:v>
                </c:pt>
                <c:pt idx="6">
                  <c:v>2.3670668953687822E-2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D8-46F6-BA40-3F380126EACE}"/>
            </c:ext>
          </c:extLst>
        </c:ser>
        <c:ser>
          <c:idx val="7"/>
          <c:order val="7"/>
          <c:tx>
            <c:strRef>
              <c:f>Zones!$A$10</c:f>
              <c:strCache>
                <c:ptCount val="1"/>
                <c:pt idx="0">
                  <c:v>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Zones!$B$2:$M$2</c15:sqref>
                  </c15:fullRef>
                </c:ext>
              </c:extLst>
              <c:f>(Zones!$B$2,Zones!$D$2,Zones!$F$2,Zones!$H$2,Zones!$J$2,Zones!$L$2:$M$2)</c:f>
              <c:strCache>
                <c:ptCount val="7"/>
                <c:pt idx="0">
                  <c:v>Capital Zone</c:v>
                </c:pt>
                <c:pt idx="1">
                  <c:v>Eastern Zone</c:v>
                </c:pt>
                <c:pt idx="2">
                  <c:v>Mid-Isle Zone</c:v>
                </c:pt>
                <c:pt idx="3">
                  <c:v>Western Zone</c:v>
                </c:pt>
                <c:pt idx="4">
                  <c:v>PEI Totals</c:v>
                </c:pt>
                <c:pt idx="5">
                  <c:v>Total Registrants</c:v>
                </c:pt>
                <c:pt idx="6">
                  <c:v>Total % Increase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Zones!$B$10:$M$10</c15:sqref>
                  </c15:fullRef>
                </c:ext>
              </c:extLst>
              <c:f>(Zones!$B$10,Zones!$D$10,Zones!$F$10,Zones!$H$10,Zones!$J$10,Zones!$L$10:$M$10)</c:f>
              <c:numCache>
                <c:formatCode>0%</c:formatCode>
                <c:ptCount val="7"/>
                <c:pt idx="0" formatCode="General">
                  <c:v>614</c:v>
                </c:pt>
                <c:pt idx="1" formatCode="General">
                  <c:v>1052</c:v>
                </c:pt>
                <c:pt idx="2" formatCode="General">
                  <c:v>645</c:v>
                </c:pt>
                <c:pt idx="3" formatCode="General">
                  <c:v>864</c:v>
                </c:pt>
                <c:pt idx="4" formatCode="General">
                  <c:v>3175</c:v>
                </c:pt>
                <c:pt idx="5" formatCode="General">
                  <c:v>3222</c:v>
                </c:pt>
                <c:pt idx="6">
                  <c:v>7.975871313672922E-2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700D-4270-859F-D011C984E33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21662847"/>
        <c:axId val="1216633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Zones!$A$3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Zones!$B$2:$M$2</c15:sqref>
                        </c15:fullRef>
                        <c15:formulaRef>
                          <c15:sqref>(Zones!$B$2,Zones!$D$2,Zones!$F$2,Zones!$H$2,Zones!$J$2,Zones!$L$2:$M$2)</c15:sqref>
                        </c15:formulaRef>
                      </c:ext>
                    </c:extLst>
                    <c:strCache>
                      <c:ptCount val="7"/>
                      <c:pt idx="0">
                        <c:v>Capital Zone</c:v>
                      </c:pt>
                      <c:pt idx="1">
                        <c:v>Eastern Zone</c:v>
                      </c:pt>
                      <c:pt idx="2">
                        <c:v>Mid-Isle Zone</c:v>
                      </c:pt>
                      <c:pt idx="3">
                        <c:v>Western Zone</c:v>
                      </c:pt>
                      <c:pt idx="4">
                        <c:v>PEI Totals</c:v>
                      </c:pt>
                      <c:pt idx="5">
                        <c:v>Total Registrants</c:v>
                      </c:pt>
                      <c:pt idx="6">
                        <c:v>Total % Increase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Zones!$B$3:$M$3</c15:sqref>
                        </c15:fullRef>
                        <c15:formulaRef>
                          <c15:sqref>(Zones!$B$3,Zones!$D$3,Zones!$F$3,Zones!$H$3,Zones!$J$3,Zones!$L$3:$M$3)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454</c:v>
                      </c:pt>
                      <c:pt idx="1">
                        <c:v>587</c:v>
                      </c:pt>
                      <c:pt idx="2">
                        <c:v>417</c:v>
                      </c:pt>
                      <c:pt idx="3">
                        <c:v>444</c:v>
                      </c:pt>
                      <c:pt idx="4">
                        <c:v>1902</c:v>
                      </c:pt>
                      <c:pt idx="5">
                        <c:v>1902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01A-44CA-AE01-84F49B4824A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Zones!$A$4</c15:sqref>
                        </c15:formulaRef>
                      </c:ext>
                    </c:extLst>
                    <c:strCache>
                      <c:ptCount val="1"/>
                      <c:pt idx="0">
                        <c:v>2020*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Zones!$B$2:$M$2</c15:sqref>
                        </c15:fullRef>
                        <c15:formulaRef>
                          <c15:sqref>(Zones!$B$2,Zones!$D$2,Zones!$F$2,Zones!$H$2,Zones!$J$2,Zones!$L$2:$M$2)</c15:sqref>
                        </c15:formulaRef>
                      </c:ext>
                    </c:extLst>
                    <c:strCache>
                      <c:ptCount val="7"/>
                      <c:pt idx="0">
                        <c:v>Capital Zone</c:v>
                      </c:pt>
                      <c:pt idx="1">
                        <c:v>Eastern Zone</c:v>
                      </c:pt>
                      <c:pt idx="2">
                        <c:v>Mid-Isle Zone</c:v>
                      </c:pt>
                      <c:pt idx="3">
                        <c:v>Western Zone</c:v>
                      </c:pt>
                      <c:pt idx="4">
                        <c:v>PEI Totals</c:v>
                      </c:pt>
                      <c:pt idx="5">
                        <c:v>Total Registrants</c:v>
                      </c:pt>
                      <c:pt idx="6">
                        <c:v>Total % Increase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Zones!$B$4:$M$4</c15:sqref>
                        </c15:fullRef>
                        <c15:formulaRef>
                          <c15:sqref>(Zones!$B$4,Zones!$D$4,Zones!$F$4,Zones!$H$4,Zones!$J$4,Zones!$L$4:$M$4)</c15:sqref>
                        </c15:formulaRef>
                      </c:ext>
                    </c:extLst>
                    <c:numCache>
                      <c:formatCode>0%</c:formatCode>
                      <c:ptCount val="7"/>
                      <c:pt idx="0" formatCode="General">
                        <c:v>446</c:v>
                      </c:pt>
                      <c:pt idx="1" formatCode="General">
                        <c:v>642</c:v>
                      </c:pt>
                      <c:pt idx="2" formatCode="General">
                        <c:v>372</c:v>
                      </c:pt>
                      <c:pt idx="3" formatCode="General">
                        <c:v>372</c:v>
                      </c:pt>
                      <c:pt idx="4" formatCode="General">
                        <c:v>1832</c:v>
                      </c:pt>
                      <c:pt idx="5" formatCode="General">
                        <c:v>1832</c:v>
                      </c:pt>
                      <c:pt idx="6">
                        <c:v>-3.6803364879074658E-2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01A-44CA-AE01-84F49B4824A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Zones!$A$5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Zones!$B$2:$M$2</c15:sqref>
                        </c15:fullRef>
                        <c15:formulaRef>
                          <c15:sqref>(Zones!$B$2,Zones!$D$2,Zones!$F$2,Zones!$H$2,Zones!$J$2,Zones!$L$2:$M$2)</c15:sqref>
                        </c15:formulaRef>
                      </c:ext>
                    </c:extLst>
                    <c:strCache>
                      <c:ptCount val="7"/>
                      <c:pt idx="0">
                        <c:v>Capital Zone</c:v>
                      </c:pt>
                      <c:pt idx="1">
                        <c:v>Eastern Zone</c:v>
                      </c:pt>
                      <c:pt idx="2">
                        <c:v>Mid-Isle Zone</c:v>
                      </c:pt>
                      <c:pt idx="3">
                        <c:v>Western Zone</c:v>
                      </c:pt>
                      <c:pt idx="4">
                        <c:v>PEI Totals</c:v>
                      </c:pt>
                      <c:pt idx="5">
                        <c:v>Total Registrants</c:v>
                      </c:pt>
                      <c:pt idx="6">
                        <c:v>Total % Increase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Zones!$B$5:$M$5</c15:sqref>
                        </c15:fullRef>
                        <c15:formulaRef>
                          <c15:sqref>(Zones!$B$5,Zones!$D$5,Zones!$F$5,Zones!$H$5,Zones!$J$5,Zones!$L$5:$M$5)</c15:sqref>
                        </c15:formulaRef>
                      </c:ext>
                    </c:extLst>
                    <c:numCache>
                      <c:formatCode>0%</c:formatCode>
                      <c:ptCount val="7"/>
                      <c:pt idx="0" formatCode="General">
                        <c:v>491</c:v>
                      </c:pt>
                      <c:pt idx="1" formatCode="General">
                        <c:v>791</c:v>
                      </c:pt>
                      <c:pt idx="2" formatCode="General">
                        <c:v>490</c:v>
                      </c:pt>
                      <c:pt idx="3" formatCode="General">
                        <c:v>517</c:v>
                      </c:pt>
                      <c:pt idx="4" formatCode="General">
                        <c:v>2289</c:v>
                      </c:pt>
                      <c:pt idx="5" formatCode="General">
                        <c:v>2289</c:v>
                      </c:pt>
                      <c:pt idx="6">
                        <c:v>0.24945414847161573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01A-44CA-AE01-84F49B4824A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Zones!$A$11</c15:sqref>
                        </c15:formulaRef>
                      </c:ext>
                    </c:extLst>
                    <c:strCache>
                      <c:ptCount val="1"/>
                      <c:pt idx="0">
                        <c:v>Percentage Increase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lumMod val="60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60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Zones!$B$2:$M$2</c15:sqref>
                        </c15:fullRef>
                        <c15:formulaRef>
                          <c15:sqref>(Zones!$B$2,Zones!$D$2,Zones!$F$2,Zones!$H$2,Zones!$J$2,Zones!$L$2:$M$2)</c15:sqref>
                        </c15:formulaRef>
                      </c:ext>
                    </c:extLst>
                    <c:strCache>
                      <c:ptCount val="7"/>
                      <c:pt idx="0">
                        <c:v>Capital Zone</c:v>
                      </c:pt>
                      <c:pt idx="1">
                        <c:v>Eastern Zone</c:v>
                      </c:pt>
                      <c:pt idx="2">
                        <c:v>Mid-Isle Zone</c:v>
                      </c:pt>
                      <c:pt idx="3">
                        <c:v>Western Zone</c:v>
                      </c:pt>
                      <c:pt idx="4">
                        <c:v>PEI Totals</c:v>
                      </c:pt>
                      <c:pt idx="5">
                        <c:v>Total Registrants</c:v>
                      </c:pt>
                      <c:pt idx="6">
                        <c:v>Total % Increase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Zones!$B$11:$M$11</c15:sqref>
                        </c15:fullRef>
                        <c15:formulaRef>
                          <c15:sqref>(Zones!$B$11,Zones!$D$11,Zones!$F$11,Zones!$H$11,Zones!$J$11,Zones!$L$11:$M$11)</c15:sqref>
                        </c15:formulaRef>
                      </c:ext>
                    </c:extLst>
                    <c:numCache>
                      <c:formatCode>0%</c:formatCode>
                      <c:ptCount val="7"/>
                      <c:pt idx="0" formatCode="General">
                        <c:v>0</c:v>
                      </c:pt>
                      <c:pt idx="6">
                        <c:v>0.20134228187919462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787-4E4B-A8D6-D11B94F34124}"/>
                  </c:ext>
                </c:extLst>
              </c15:ser>
            </c15:filteredBarSeries>
          </c:ext>
        </c:extLst>
      </c:barChart>
      <c:catAx>
        <c:axId val="121662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63327"/>
        <c:crosses val="autoZero"/>
        <c:auto val="1"/>
        <c:lblAlgn val="ctr"/>
        <c:lblOffset val="100"/>
        <c:noMultiLvlLbl val="0"/>
      </c:catAx>
      <c:valAx>
        <c:axId val="121663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62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Percentage Increase/Decrease Per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Zones!$C$2</c:f>
              <c:strCache>
                <c:ptCount val="1"/>
                <c:pt idx="0">
                  <c:v>Capital % Increase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Zones!$A$3:$A$11</c15:sqref>
                  </c15:fullRef>
                </c:ext>
              </c:extLst>
              <c:f>Zones!$A$4:$A$10</c:f>
              <c:strCache>
                <c:ptCount val="7"/>
                <c:pt idx="0">
                  <c:v>2020*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Zones!$C$3:$C$11</c15:sqref>
                  </c15:fullRef>
                </c:ext>
              </c:extLst>
              <c:f>Zones!$C$4:$C$10</c:f>
              <c:numCache>
                <c:formatCode>0%</c:formatCode>
                <c:ptCount val="7"/>
                <c:pt idx="0">
                  <c:v>-1.7621145374449341E-2</c:v>
                </c:pt>
                <c:pt idx="1">
                  <c:v>0.10089686098654709</c:v>
                </c:pt>
                <c:pt idx="2">
                  <c:v>-1.6293279022403257E-2</c:v>
                </c:pt>
                <c:pt idx="3">
                  <c:v>4.1407867494824016E-2</c:v>
                </c:pt>
                <c:pt idx="4">
                  <c:v>-2.7833001988071572E-2</c:v>
                </c:pt>
                <c:pt idx="5">
                  <c:v>5.3169734151329244E-2</c:v>
                </c:pt>
                <c:pt idx="6">
                  <c:v>0.19223300970873786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C5-4282-92DF-43E96C86AEF2}"/>
            </c:ext>
          </c:extLst>
        </c:ser>
        <c:ser>
          <c:idx val="3"/>
          <c:order val="3"/>
          <c:tx>
            <c:strRef>
              <c:f>Zones!$E$2</c:f>
              <c:strCache>
                <c:ptCount val="1"/>
                <c:pt idx="0">
                  <c:v>Eastern % Increase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Zones!$A$3:$A$11</c15:sqref>
                  </c15:fullRef>
                </c:ext>
              </c:extLst>
              <c:f>Zones!$A$4:$A$10</c:f>
              <c:strCache>
                <c:ptCount val="7"/>
                <c:pt idx="0">
                  <c:v>2020*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Zones!$E$3:$E$11</c15:sqref>
                  </c15:fullRef>
                </c:ext>
              </c:extLst>
              <c:f>Zones!$E$4:$E$10</c:f>
              <c:numCache>
                <c:formatCode>0%</c:formatCode>
                <c:ptCount val="7"/>
                <c:pt idx="0">
                  <c:v>9.3696763202725727E-2</c:v>
                </c:pt>
                <c:pt idx="1">
                  <c:v>0.23208722741433022</c:v>
                </c:pt>
                <c:pt idx="2">
                  <c:v>7.5853350189633378E-2</c:v>
                </c:pt>
                <c:pt idx="3">
                  <c:v>0.10223266745005875</c:v>
                </c:pt>
                <c:pt idx="4">
                  <c:v>9.2750533049040518E-2</c:v>
                </c:pt>
                <c:pt idx="5">
                  <c:v>1.1707317073170732E-2</c:v>
                </c:pt>
                <c:pt idx="6">
                  <c:v>1.446480231436837E-2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C5-4282-92DF-43E96C86AEF2}"/>
            </c:ext>
          </c:extLst>
        </c:ser>
        <c:ser>
          <c:idx val="5"/>
          <c:order val="5"/>
          <c:tx>
            <c:strRef>
              <c:f>Zones!$G$2</c:f>
              <c:strCache>
                <c:ptCount val="1"/>
                <c:pt idx="0">
                  <c:v>Mid-Isle % Increase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Zones!$A$3:$A$11</c15:sqref>
                  </c15:fullRef>
                </c:ext>
              </c:extLst>
              <c:f>Zones!$A$4:$A$10</c:f>
              <c:strCache>
                <c:ptCount val="7"/>
                <c:pt idx="0">
                  <c:v>2020*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Zones!$G$3:$G$11</c15:sqref>
                  </c15:fullRef>
                </c:ext>
              </c:extLst>
              <c:f>Zones!$G$4:$G$10</c:f>
              <c:numCache>
                <c:formatCode>0%</c:formatCode>
                <c:ptCount val="7"/>
                <c:pt idx="0">
                  <c:v>-0.1079136690647482</c:v>
                </c:pt>
                <c:pt idx="1">
                  <c:v>0.31720430107526881</c:v>
                </c:pt>
                <c:pt idx="2">
                  <c:v>-3.0612244897959183E-2</c:v>
                </c:pt>
                <c:pt idx="3">
                  <c:v>6.1052631578947365E-2</c:v>
                </c:pt>
                <c:pt idx="4">
                  <c:v>8.9285714285714288E-2</c:v>
                </c:pt>
                <c:pt idx="5">
                  <c:v>4.7358834244080147E-2</c:v>
                </c:pt>
                <c:pt idx="6">
                  <c:v>0.12173913043478261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C5-4282-92DF-43E96C86AEF2}"/>
            </c:ext>
          </c:extLst>
        </c:ser>
        <c:ser>
          <c:idx val="7"/>
          <c:order val="7"/>
          <c:tx>
            <c:strRef>
              <c:f>Zones!$I$2</c:f>
              <c:strCache>
                <c:ptCount val="1"/>
                <c:pt idx="0">
                  <c:v>Western % Increase</c:v>
                </c:pt>
              </c:strCache>
            </c:strRef>
          </c:tx>
          <c:spPr>
            <a:solidFill>
              <a:schemeClr val="accent2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Zones!$A$3:$A$11</c15:sqref>
                  </c15:fullRef>
                </c:ext>
              </c:extLst>
              <c:f>Zones!$A$4:$A$10</c:f>
              <c:strCache>
                <c:ptCount val="7"/>
                <c:pt idx="0">
                  <c:v>2020*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Zones!$I$3:$I$11</c15:sqref>
                  </c15:fullRef>
                </c:ext>
              </c:extLst>
              <c:f>Zones!$I$4:$I$10</c:f>
              <c:numCache>
                <c:formatCode>0%</c:formatCode>
                <c:ptCount val="7"/>
                <c:pt idx="0">
                  <c:v>-0.16216216216216217</c:v>
                </c:pt>
                <c:pt idx="1">
                  <c:v>0.38978494623655913</c:v>
                </c:pt>
                <c:pt idx="2">
                  <c:v>0.16054158607350097</c:v>
                </c:pt>
                <c:pt idx="3">
                  <c:v>0.115</c:v>
                </c:pt>
                <c:pt idx="4">
                  <c:v>0.15994020926756353</c:v>
                </c:pt>
                <c:pt idx="5">
                  <c:v>2.4484536082474227E-2</c:v>
                </c:pt>
                <c:pt idx="6">
                  <c:v>8.6792452830188674E-2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C5-4282-92DF-43E96C86AEF2}"/>
            </c:ext>
          </c:extLst>
        </c:ser>
        <c:ser>
          <c:idx val="11"/>
          <c:order val="11"/>
          <c:tx>
            <c:strRef>
              <c:f>Zones!$M$2</c:f>
              <c:strCache>
                <c:ptCount val="1"/>
                <c:pt idx="0">
                  <c:v>Total % Increase</c:v>
                </c:pt>
              </c:strCache>
            </c:strRef>
          </c:tx>
          <c:spPr>
            <a:solidFill>
              <a:schemeClr val="accent6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Zones!$A$3:$A$11</c15:sqref>
                  </c15:fullRef>
                </c:ext>
              </c:extLst>
              <c:f>Zones!$A$4:$A$10</c:f>
              <c:strCache>
                <c:ptCount val="7"/>
                <c:pt idx="0">
                  <c:v>2020*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Zones!$M$3:$M$11</c15:sqref>
                  </c15:fullRef>
                </c:ext>
              </c:extLst>
              <c:f>Zones!$M$4:$M$10</c:f>
              <c:numCache>
                <c:formatCode>0%</c:formatCode>
                <c:ptCount val="7"/>
                <c:pt idx="0">
                  <c:v>-3.6803364879074658E-2</c:v>
                </c:pt>
                <c:pt idx="1">
                  <c:v>0.24945414847161573</c:v>
                </c:pt>
                <c:pt idx="2">
                  <c:v>5.242463958060288E-2</c:v>
                </c:pt>
                <c:pt idx="3">
                  <c:v>0.11332503113325031</c:v>
                </c:pt>
                <c:pt idx="4">
                  <c:v>8.6875466070096941E-2</c:v>
                </c:pt>
                <c:pt idx="5">
                  <c:v>2.3670668953687822E-2</c:v>
                </c:pt>
                <c:pt idx="6">
                  <c:v>7.975871313672922E-2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5-40DA-A9DD-1679C4AE5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119551535"/>
        <c:axId val="11955249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Zones!$B$2</c15:sqref>
                        </c15:formulaRef>
                      </c:ext>
                    </c:extLst>
                    <c:strCache>
                      <c:ptCount val="1"/>
                      <c:pt idx="0">
                        <c:v>Capital Zone</c:v>
                      </c:pt>
                    </c:strCache>
                  </c:strRef>
                </c:tx>
                <c:spPr>
                  <a:solidFill>
                    <a:schemeClr val="accent1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Zones!$B$3:$B$11</c15:sqref>
                        </c15:fullRef>
                        <c15:formulaRef>
                          <c15:sqref>Zones!$B$4:$B$10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446</c:v>
                      </c:pt>
                      <c:pt idx="1">
                        <c:v>491</c:v>
                      </c:pt>
                      <c:pt idx="2">
                        <c:v>483</c:v>
                      </c:pt>
                      <c:pt idx="3">
                        <c:v>503</c:v>
                      </c:pt>
                      <c:pt idx="4">
                        <c:v>489</c:v>
                      </c:pt>
                      <c:pt idx="5">
                        <c:v>515</c:v>
                      </c:pt>
                      <c:pt idx="6">
                        <c:v>614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4C5-4282-92DF-43E96C86AEF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Zones!$D$2</c15:sqref>
                        </c15:formulaRef>
                      </c:ext>
                    </c:extLst>
                    <c:strCache>
                      <c:ptCount val="1"/>
                      <c:pt idx="0">
                        <c:v>Eastern Zone</c:v>
                      </c:pt>
                    </c:strCache>
                  </c:strRef>
                </c:tx>
                <c:spPr>
                  <a:solidFill>
                    <a:schemeClr val="accent3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Zones!$D$3:$D$11</c15:sqref>
                        </c15:fullRef>
                        <c15:formulaRef>
                          <c15:sqref>Zones!$D$4:$D$10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642</c:v>
                      </c:pt>
                      <c:pt idx="1">
                        <c:v>791</c:v>
                      </c:pt>
                      <c:pt idx="2">
                        <c:v>851</c:v>
                      </c:pt>
                      <c:pt idx="3">
                        <c:v>938</c:v>
                      </c:pt>
                      <c:pt idx="4">
                        <c:v>1025</c:v>
                      </c:pt>
                      <c:pt idx="5">
                        <c:v>1037</c:v>
                      </c:pt>
                      <c:pt idx="6">
                        <c:v>1052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4C5-4282-92DF-43E96C86AEF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Zones!$F$2</c15:sqref>
                        </c15:formulaRef>
                      </c:ext>
                    </c:extLst>
                    <c:strCache>
                      <c:ptCount val="1"/>
                      <c:pt idx="0">
                        <c:v>Mid-Isle Zone</c:v>
                      </c:pt>
                    </c:strCache>
                  </c:strRef>
                </c:tx>
                <c:spPr>
                  <a:solidFill>
                    <a:schemeClr val="accent5"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Zones!$F$3:$F$11</c15:sqref>
                        </c15:fullRef>
                        <c15:formulaRef>
                          <c15:sqref>Zones!$F$4:$F$10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372</c:v>
                      </c:pt>
                      <c:pt idx="1">
                        <c:v>490</c:v>
                      </c:pt>
                      <c:pt idx="2">
                        <c:v>475</c:v>
                      </c:pt>
                      <c:pt idx="3">
                        <c:v>504</c:v>
                      </c:pt>
                      <c:pt idx="4">
                        <c:v>549</c:v>
                      </c:pt>
                      <c:pt idx="5">
                        <c:v>575</c:v>
                      </c:pt>
                      <c:pt idx="6">
                        <c:v>645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4C5-4282-92DF-43E96C86AEF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Zones!$H$2</c15:sqref>
                        </c15:formulaRef>
                      </c:ext>
                    </c:extLst>
                    <c:strCache>
                      <c:ptCount val="1"/>
                      <c:pt idx="0">
                        <c:v>Western Zone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Zones!$H$3:$H$11</c15:sqref>
                        </c15:fullRef>
                        <c15:formulaRef>
                          <c15:sqref>Zones!$H$4:$H$10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372</c:v>
                      </c:pt>
                      <c:pt idx="1">
                        <c:v>517</c:v>
                      </c:pt>
                      <c:pt idx="2">
                        <c:v>600</c:v>
                      </c:pt>
                      <c:pt idx="3">
                        <c:v>669</c:v>
                      </c:pt>
                      <c:pt idx="4">
                        <c:v>776</c:v>
                      </c:pt>
                      <c:pt idx="5">
                        <c:v>795</c:v>
                      </c:pt>
                      <c:pt idx="6">
                        <c:v>864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4C5-4282-92DF-43E96C86AEF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Zones!$J$2</c15:sqref>
                        </c15:formulaRef>
                      </c:ext>
                    </c:extLst>
                    <c:strCache>
                      <c:ptCount val="1"/>
                      <c:pt idx="0">
                        <c:v>PEI Totals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Zones!$J$3:$J$11</c15:sqref>
                        </c15:fullRef>
                        <c15:formulaRef>
                          <c15:sqref>Zones!$J$4:$J$10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1832</c:v>
                      </c:pt>
                      <c:pt idx="1">
                        <c:v>2289</c:v>
                      </c:pt>
                      <c:pt idx="2">
                        <c:v>2409</c:v>
                      </c:pt>
                      <c:pt idx="3">
                        <c:v>2614</c:v>
                      </c:pt>
                      <c:pt idx="4">
                        <c:v>2839</c:v>
                      </c:pt>
                      <c:pt idx="5">
                        <c:v>2922</c:v>
                      </c:pt>
                      <c:pt idx="6">
                        <c:v>3175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E80-441E-BF5E-D3A02D1AF6D8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Zones!$K$2</c15:sqref>
                        </c15:formulaRef>
                      </c:ext>
                    </c:extLst>
                    <c:strCache>
                      <c:ptCount val="1"/>
                      <c:pt idx="0">
                        <c:v>PEI % Increase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Zones!$K$3:$K$11</c15:sqref>
                        </c15:fullRef>
                        <c15:formulaRef>
                          <c15:sqref>Zones!$K$4:$K$10</c15:sqref>
                        </c15:formulaRef>
                      </c:ext>
                    </c:extLst>
                    <c:numCache>
                      <c:formatCode>0%</c:formatCode>
                      <c:ptCount val="7"/>
                      <c:pt idx="0">
                        <c:v>-3.6803364879074658E-2</c:v>
                      </c:pt>
                      <c:pt idx="1">
                        <c:v>0.24945414847161573</c:v>
                      </c:pt>
                      <c:pt idx="2">
                        <c:v>5.242463958060288E-2</c:v>
                      </c:pt>
                      <c:pt idx="3">
                        <c:v>8.5097550850975506E-2</c:v>
                      </c:pt>
                      <c:pt idx="4">
                        <c:v>8.6074980872226467E-2</c:v>
                      </c:pt>
                      <c:pt idx="5">
                        <c:v>2.9235646354350123E-2</c:v>
                      </c:pt>
                      <c:pt idx="6">
                        <c:v>8.6584531143052701E-2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E80-441E-BF5E-D3A02D1AF6D8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Zones!$L$2</c15:sqref>
                        </c15:formulaRef>
                      </c:ext>
                    </c:extLst>
                    <c:strCache>
                      <c:ptCount val="1"/>
                      <c:pt idx="0">
                        <c:v>Total Registrants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  <a:alpha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Zones!$A$3:$A$11</c15:sqref>
                        </c15:fullRef>
                        <c15:formulaRef>
                          <c15:sqref>Zones!$A$4:$A$10</c15:sqref>
                        </c15:formulaRef>
                      </c:ext>
                    </c:extLst>
                    <c:strCache>
                      <c:ptCount val="7"/>
                      <c:pt idx="0">
                        <c:v>2020*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Zones!$L$3:$L$11</c15:sqref>
                        </c15:fullRef>
                        <c15:formulaRef>
                          <c15:sqref>Zones!$L$4:$L$10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1832</c:v>
                      </c:pt>
                      <c:pt idx="1">
                        <c:v>2289</c:v>
                      </c:pt>
                      <c:pt idx="2">
                        <c:v>2409</c:v>
                      </c:pt>
                      <c:pt idx="3">
                        <c:v>2682</c:v>
                      </c:pt>
                      <c:pt idx="4">
                        <c:v>2915</c:v>
                      </c:pt>
                      <c:pt idx="5">
                        <c:v>2984</c:v>
                      </c:pt>
                      <c:pt idx="6">
                        <c:v>3222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815-40DA-A9DD-1679C4AE51BF}"/>
                  </c:ext>
                </c:extLst>
              </c15:ser>
            </c15:filteredBarSeries>
          </c:ext>
        </c:extLst>
      </c:barChart>
      <c:catAx>
        <c:axId val="119551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552495"/>
        <c:crosses val="autoZero"/>
        <c:auto val="1"/>
        <c:lblAlgn val="ctr"/>
        <c:lblOffset val="100"/>
        <c:noMultiLvlLbl val="0"/>
      </c:catAx>
      <c:valAx>
        <c:axId val="11955249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19551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</xdr:rowOff>
    </xdr:from>
    <xdr:to>
      <xdr:col>5</xdr:col>
      <xdr:colOff>19049</xdr:colOff>
      <xdr:row>37</xdr:row>
      <xdr:rowOff>19050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64B8C9D8-EF4E-0935-F05F-643FAFFA33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23811</xdr:colOff>
      <xdr:row>13</xdr:row>
      <xdr:rowOff>4761</xdr:rowOff>
    </xdr:from>
    <xdr:to>
      <xdr:col>10</xdr:col>
      <xdr:colOff>0</xdr:colOff>
      <xdr:row>37</xdr:row>
      <xdr:rowOff>19050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97952F5E-6115-AA8A-59EF-C83778249B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CC74CD-4D2A-43F2-97C4-9C6B42CEAD19}" name="Table3" displayName="Table3" ref="A2:I11" totalsRowShown="0" headerRowDxfId="53" dataDxfId="52">
  <autoFilter ref="A2:I11" xr:uid="{23CC74CD-4D2A-43F2-97C4-9C6B42CEAD19}"/>
  <tableColumns count="9">
    <tableColumn id="12" xr3:uid="{A1122D64-242C-4D6B-B477-98E458B3A36F}" name="Year" dataDxfId="51"/>
    <tableColumn id="1" xr3:uid="{FFD1EA9D-27A4-480B-8821-E956D9B54DB3}" name="Bedeque" dataDxfId="50"/>
    <tableColumn id="13" xr3:uid="{4AD2522D-3F28-4FCF-B8AE-F8ADAE34C56C}" name="Bedeque % Increase" dataDxfId="49">
      <calculatedColumnFormula>((B3-B2)/B2)</calculatedColumnFormula>
    </tableColumn>
    <tableColumn id="2" xr3:uid="{4E6A17AD-418F-4B3E-BA12-AB2563992391}" name="Charlottetown" dataDxfId="48"/>
    <tableColumn id="14" xr3:uid="{74277E30-9A13-4B23-A6B3-F2D304E35D58}" name="Charlottetown % Increase" dataDxfId="47">
      <calculatedColumnFormula>((D3-D2)/D2)</calculatedColumnFormula>
    </tableColumn>
    <tableColumn id="3" xr3:uid="{291BB0CC-A3CF-4166-AE20-ACB98A32524B}" name="Cornwall" dataDxfId="46"/>
    <tableColumn id="15" xr3:uid="{9DACF643-5D03-4D4B-8A4A-7706AA00412F}" name="Cornwall % Increase" dataDxfId="45">
      <calculatedColumnFormula>((F3-F2)/F2)</calculatedColumnFormula>
    </tableColumn>
    <tableColumn id="4" xr3:uid="{819A71BF-919D-4529-87D9-6EF87D96DAC4}" name="Kensington" dataDxfId="44"/>
    <tableColumn id="16" xr3:uid="{15102652-390B-4B93-AF6E-0FD98105E8BB}" name="Kensington % Increase" dataDxfId="43">
      <calculatedColumnFormula>((H3-H2)/H2)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AEC44F2-FB9C-4636-A2C3-5B13FBA7E4B1}" name="Table6" displayName="Table6" ref="A2:M11" totalsRowShown="0" headerRowDxfId="42">
  <autoFilter ref="A2:M11" xr:uid="{4AEC44F2-FB9C-4636-A2C3-5B13FBA7E4B1}"/>
  <tableColumns count="13">
    <tableColumn id="1" xr3:uid="{615DDD53-0CC5-4580-8CAC-AC10A67723E0}" name="Year" dataDxfId="41"/>
    <tableColumn id="2" xr3:uid="{593A7F15-B766-43F1-986A-D26175430CB0}" name="Capital Zone" dataDxfId="40"/>
    <tableColumn id="6" xr3:uid="{DDBD9EBC-706F-448D-A039-079020F5A505}" name="Capital % Increase" dataDxfId="39">
      <calculatedColumnFormula>((B3-B2)/B2)</calculatedColumnFormula>
    </tableColumn>
    <tableColumn id="3" xr3:uid="{8FF71D17-1E8C-4C99-A788-84D95053AC2F}" name="Eastern Zone" dataDxfId="38"/>
    <tableColumn id="7" xr3:uid="{DF2AF31A-385A-4E72-8E9A-1981D39F8E1E}" name="Eastern % Increase" dataDxfId="37">
      <calculatedColumnFormula>((D3-D2)/D2)</calculatedColumnFormula>
    </tableColumn>
    <tableColumn id="4" xr3:uid="{6587C3D8-07CF-4833-B237-CF89324E56C4}" name="Mid-Isle Zone" dataDxfId="36"/>
    <tableColumn id="8" xr3:uid="{3E9E1935-053F-407E-84A3-9C6461C8C250}" name="Mid-Isle % Increase" dataDxfId="35">
      <calculatedColumnFormula>((F3-F2)/F2)</calculatedColumnFormula>
    </tableColumn>
    <tableColumn id="5" xr3:uid="{977AE486-792D-47B7-B9FE-740BB662EFB6}" name="Western Zone" dataDxfId="34"/>
    <tableColumn id="9" xr3:uid="{6BEA92CA-5331-4D67-82CA-7D2F58D4E720}" name="Western % Increase" dataDxfId="33">
      <calculatedColumnFormula>((H3-H2)/H2)</calculatedColumnFormula>
    </tableColumn>
    <tableColumn id="10" xr3:uid="{DD8C91FC-1C93-429B-9EE7-37529D4D98C3}" name="PEI Totals" dataDxfId="32">
      <calculatedColumnFormula>SUM(B3,D3,F3,H3)</calculatedColumnFormula>
    </tableColumn>
    <tableColumn id="11" xr3:uid="{907C6338-DC43-4F77-9B00-2287951E4A5A}" name="PEI % Increase" dataDxfId="31">
      <calculatedColumnFormula>((J3-J2)/J2)</calculatedColumnFormula>
    </tableColumn>
    <tableColumn id="12" xr3:uid="{0A60B941-18FC-4048-AFBD-FA9BE89AE610}" name="Total Registrants" dataDxfId="30"/>
    <tableColumn id="13" xr3:uid="{DB5F45D4-E0EF-4F30-A136-88BF24AED8A9}" name="Total % Increase" dataDxfId="29"/>
  </tableColumns>
  <tableStyleInfo name="TableStyleMedium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B9BA61-DCAE-411C-9BC8-2F5E84141003}" name="Table1" displayName="Table1" ref="A2:G8" totalsRowShown="0" headerRowDxfId="28" dataDxfId="27">
  <autoFilter ref="A2:G8" xr:uid="{CBB9BA61-DCAE-411C-9BC8-2F5E84141003}"/>
  <tableColumns count="7">
    <tableColumn id="1" xr3:uid="{BFC7FE70-12A3-436F-9DEF-BED05E1363C7}" name="Division" dataDxfId="26"/>
    <tableColumn id="2" xr3:uid="{B31607CD-41E1-4501-87D7-EBBD79DF96CC}" name="AAA" dataDxfId="25"/>
    <tableColumn id="3" xr3:uid="{C9F300F1-78DB-426A-A6E9-7A14FF4C9697}" name="AA" dataDxfId="24"/>
    <tableColumn id="4" xr3:uid="{EB551EF5-C602-4FB8-9137-2E4B89762B22}" name="AA Minor" dataDxfId="23"/>
    <tableColumn id="5" xr3:uid="{BAED33DE-47B7-4234-A2FB-F63C8F9BA05B}" name="A" dataDxfId="22"/>
    <tableColumn id="6" xr3:uid="{6E80139D-F491-4472-8FAC-8C20D502362E}" name="Total" dataDxfId="21"/>
    <tableColumn id="7" xr3:uid="{3200E2A2-439A-470E-9BD4-E7CCC4327A83}" name="% of Total Registrants (2872)" dataDxfId="20" dataCellStyle="Percent">
      <calculatedColumnFormula>(F3/2872)</calculatedColumnFormula>
    </tableColumn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A39EA8C-B13F-4A73-B581-9A73EF8EF665}" name="Table4" displayName="Table4" ref="A13:G20" totalsRowShown="0" headerRowDxfId="19">
  <autoFilter ref="A13:G20" xr:uid="{8A39EA8C-B13F-4A73-B581-9A73EF8EF665}"/>
  <tableColumns count="7">
    <tableColumn id="1" xr3:uid="{70330073-04AB-4961-8772-13843D055CF8}" name="Division" dataDxfId="18"/>
    <tableColumn id="2" xr3:uid="{F4E5A714-F028-4B29-BCC2-19C1DFBD8E7B}" name="8U"/>
    <tableColumn id="3" xr3:uid="{7CE30553-30BE-4302-893F-54529657DF25}" name="9U"/>
    <tableColumn id="4" xr3:uid="{3A1A5E6B-F2BF-4C3E-B617-8FFBBD641708}" name="11U"/>
    <tableColumn id="5" xr3:uid="{4A1FF08C-0738-4AAC-9577-5E62DBEC5C1A}" name="13U"/>
    <tableColumn id="6" xr3:uid="{90CF7003-9F93-4BC7-AC5C-EF71DAF1B447}" name="15U"/>
    <tableColumn id="7" xr3:uid="{3CA09F27-643F-4422-9DFA-2944482A4C42}" name="18U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37960A-B948-482B-AE14-0A10AD3F2885}" name="Table13" displayName="Table13" ref="I2:O8" totalsRowShown="0" headerRowDxfId="17" dataDxfId="16">
  <autoFilter ref="I2:O8" xr:uid="{0E37960A-B948-482B-AE14-0A10AD3F2885}"/>
  <tableColumns count="7">
    <tableColumn id="1" xr3:uid="{EC84CD87-50AC-4F97-A18E-E4BBD07596D6}" name="Division" dataDxfId="15"/>
    <tableColumn id="2" xr3:uid="{4C72CD58-2A38-44ED-BE38-3D9E3B4A3294}" name="AAA" dataDxfId="14"/>
    <tableColumn id="3" xr3:uid="{F2CEC1A7-F298-4072-9FC8-6F79FE252B1F}" name="AA" dataDxfId="13"/>
    <tableColumn id="4" xr3:uid="{9289819C-9279-480D-9C61-2E2314B10C1A}" name="AA Minor" dataDxfId="12"/>
    <tableColumn id="5" xr3:uid="{767B2618-7FAA-4513-BE13-20CF6FB7E6B9}" name="A" dataDxfId="11"/>
    <tableColumn id="6" xr3:uid="{47564957-056F-485F-ADBA-C6D90D685787}" name="Total" dataDxfId="10"/>
    <tableColumn id="7" xr3:uid="{D12AB111-89F7-4A2B-AA99-10E19C0E3697}" name="% of Total Registrants" dataDxfId="9" dataCellStyle="Percent">
      <calculatedColumnFormula>(N3/2872)</calculatedColumnFormula>
    </tableColumn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85EF219-C3D0-4C51-9EF9-87B93844744D}" name="Table138" displayName="Table138" ref="I13:O19" totalsRowShown="0" headerRowDxfId="8" dataDxfId="7">
  <autoFilter ref="I13:O19" xr:uid="{185EF219-C3D0-4C51-9EF9-87B93844744D}"/>
  <tableColumns count="7">
    <tableColumn id="1" xr3:uid="{EF9A8104-E8F8-45FE-9489-9B142B38DAE3}" name="Division" dataDxfId="6"/>
    <tableColumn id="2" xr3:uid="{19C394CE-C3D4-4AE0-97DA-7822A2A57CDA}" name="AAA" dataDxfId="5"/>
    <tableColumn id="3" xr3:uid="{E41DAD76-D874-4CAD-A0DC-06652A37590C}" name="AA" dataDxfId="4"/>
    <tableColumn id="4" xr3:uid="{CA6B7A52-75EF-4AD5-B273-4CDF3749133B}" name="AA Minor" dataDxfId="3"/>
    <tableColumn id="5" xr3:uid="{23894A89-2E78-4480-852C-3898F0CFDA75}" name="A" dataDxfId="2"/>
    <tableColumn id="6" xr3:uid="{1ACA3859-AEA3-4108-9481-7CA1DFD20052}" name="Total" dataDxfId="1"/>
    <tableColumn id="7" xr3:uid="{1C2655C4-C019-46B9-8AA7-DBF694E01751}" name="% of Total Registrants" dataDxfId="0" dataCellStyle="Percent">
      <calculatedColumnFormula>(N14/2872)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5094B-5CF1-443C-BE16-251C01E135D5}">
  <sheetPr>
    <pageSetUpPr fitToPage="1"/>
  </sheetPr>
  <dimension ref="A1:W34"/>
  <sheetViews>
    <sheetView zoomScaleNormal="100" workbookViewId="0">
      <selection activeCell="I79" sqref="I79"/>
    </sheetView>
  </sheetViews>
  <sheetFormatPr defaultRowHeight="15" x14ac:dyDescent="0.25"/>
  <cols>
    <col min="1" max="10" width="22.7109375" style="2" customWidth="1"/>
    <col min="11" max="23" width="22.7109375" customWidth="1"/>
  </cols>
  <sheetData>
    <row r="1" spans="1:23" s="3" customFormat="1" ht="26.25" x14ac:dyDescent="0.4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/>
    </row>
    <row r="3" spans="1:23" x14ac:dyDescent="0.25">
      <c r="A3" s="1">
        <v>2019</v>
      </c>
      <c r="B3" s="1">
        <v>101</v>
      </c>
      <c r="C3" s="1"/>
      <c r="D3" s="1">
        <v>208</v>
      </c>
      <c r="E3" s="1"/>
      <c r="F3" s="1">
        <v>223</v>
      </c>
      <c r="G3" s="1"/>
      <c r="H3" s="1">
        <v>93</v>
      </c>
      <c r="I3" s="1"/>
      <c r="J3"/>
    </row>
    <row r="4" spans="1:23" x14ac:dyDescent="0.25">
      <c r="A4" s="1" t="s">
        <v>10</v>
      </c>
      <c r="B4" s="1">
        <v>89</v>
      </c>
      <c r="C4" s="6">
        <f t="shared" ref="C4:C7" si="0">((B4-B3)/B3)</f>
        <v>-0.11881188118811881</v>
      </c>
      <c r="D4" s="1">
        <v>198</v>
      </c>
      <c r="E4" s="6">
        <f t="shared" ref="E4:E7" si="1">((D4-D3)/D3)</f>
        <v>-4.807692307692308E-2</v>
      </c>
      <c r="F4" s="1">
        <v>197</v>
      </c>
      <c r="G4" s="6">
        <f t="shared" ref="G4:G7" si="2">((F4-F3)/F3)</f>
        <v>-0.11659192825112108</v>
      </c>
      <c r="H4" s="1">
        <v>86</v>
      </c>
      <c r="I4" s="6">
        <f t="shared" ref="I4:I7" si="3">((H4-H3)/H3)</f>
        <v>-7.5268817204301078E-2</v>
      </c>
      <c r="J4"/>
    </row>
    <row r="5" spans="1:23" x14ac:dyDescent="0.25">
      <c r="A5" s="1">
        <v>2021</v>
      </c>
      <c r="B5" s="1">
        <v>107</v>
      </c>
      <c r="C5" s="6">
        <f t="shared" si="0"/>
        <v>0.20224719101123595</v>
      </c>
      <c r="D5" s="1">
        <v>194</v>
      </c>
      <c r="E5" s="6">
        <f t="shared" si="1"/>
        <v>-2.0202020202020204E-2</v>
      </c>
      <c r="F5" s="1">
        <v>279</v>
      </c>
      <c r="G5" s="6">
        <f t="shared" si="2"/>
        <v>0.41624365482233505</v>
      </c>
      <c r="H5" s="1">
        <v>104</v>
      </c>
      <c r="I5" s="6">
        <f t="shared" si="3"/>
        <v>0.20930232558139536</v>
      </c>
      <c r="J5"/>
    </row>
    <row r="6" spans="1:23" x14ac:dyDescent="0.25">
      <c r="A6" s="1">
        <v>2022</v>
      </c>
      <c r="B6" s="1">
        <v>113</v>
      </c>
      <c r="C6" s="6">
        <f t="shared" si="0"/>
        <v>5.6074766355140186E-2</v>
      </c>
      <c r="D6" s="1">
        <v>198</v>
      </c>
      <c r="E6" s="6">
        <f t="shared" si="1"/>
        <v>2.0618556701030927E-2</v>
      </c>
      <c r="F6" s="1">
        <v>273</v>
      </c>
      <c r="G6" s="6">
        <f t="shared" si="2"/>
        <v>-2.1505376344086023E-2</v>
      </c>
      <c r="H6" s="1">
        <v>89</v>
      </c>
      <c r="I6" s="6">
        <f t="shared" si="3"/>
        <v>-0.14423076923076922</v>
      </c>
      <c r="J6"/>
    </row>
    <row r="7" spans="1:23" x14ac:dyDescent="0.25">
      <c r="A7" s="1">
        <v>2023</v>
      </c>
      <c r="B7" s="1">
        <v>95</v>
      </c>
      <c r="C7" s="6">
        <f t="shared" si="0"/>
        <v>-0.15929203539823009</v>
      </c>
      <c r="D7" s="1">
        <v>195</v>
      </c>
      <c r="E7" s="6">
        <f t="shared" si="1"/>
        <v>-1.5151515151515152E-2</v>
      </c>
      <c r="F7" s="1">
        <v>305</v>
      </c>
      <c r="G7" s="6">
        <f t="shared" si="2"/>
        <v>0.11721611721611722</v>
      </c>
      <c r="H7" s="1">
        <v>104</v>
      </c>
      <c r="I7" s="6">
        <f t="shared" si="3"/>
        <v>0.16853932584269662</v>
      </c>
      <c r="J7"/>
    </row>
    <row r="8" spans="1:23" x14ac:dyDescent="0.25">
      <c r="A8" s="1">
        <v>2024</v>
      </c>
      <c r="B8" s="1">
        <v>103</v>
      </c>
      <c r="C8" s="6">
        <f>((B8-B7)/B7)</f>
        <v>8.4210526315789472E-2</v>
      </c>
      <c r="D8" s="1">
        <v>186</v>
      </c>
      <c r="E8" s="6">
        <f>((D8-D7)/D7)</f>
        <v>-4.6153846153846156E-2</v>
      </c>
      <c r="F8" s="1">
        <v>318</v>
      </c>
      <c r="G8" s="6">
        <f>((F8-F7)/F7)</f>
        <v>4.2622950819672129E-2</v>
      </c>
      <c r="H8" s="1">
        <v>128</v>
      </c>
      <c r="I8" s="6">
        <f>((H8-H7)/H7)</f>
        <v>0.23076923076923078</v>
      </c>
      <c r="J8"/>
    </row>
    <row r="9" spans="1:23" x14ac:dyDescent="0.25">
      <c r="A9" s="1">
        <v>2025</v>
      </c>
      <c r="B9" s="1">
        <v>104</v>
      </c>
      <c r="C9" s="6">
        <f>((B9-B8)/B8)</f>
        <v>9.7087378640776691E-3</v>
      </c>
      <c r="D9" s="1">
        <v>211</v>
      </c>
      <c r="E9" s="6">
        <f>((D9-D8)/D8)</f>
        <v>0.13440860215053763</v>
      </c>
      <c r="F9" s="1">
        <v>323</v>
      </c>
      <c r="G9" s="6">
        <f>((F9-F8)/F8)</f>
        <v>1.5723270440251572E-2</v>
      </c>
      <c r="H9" s="1">
        <v>148</v>
      </c>
      <c r="I9" s="6">
        <f>((H9-H8)/H8)</f>
        <v>0.15625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>
        <v>2026</v>
      </c>
      <c r="B10" s="1">
        <v>108</v>
      </c>
      <c r="C10" s="6">
        <f>((B10-B9)/B9)</f>
        <v>3.8461538461538464E-2</v>
      </c>
      <c r="D10" s="1">
        <v>233</v>
      </c>
      <c r="E10" s="6">
        <f>((D10-D9)/D9)</f>
        <v>0.10426540284360189</v>
      </c>
      <c r="F10" s="1">
        <v>364</v>
      </c>
      <c r="G10" s="6">
        <f>((F10-F9)/F9)</f>
        <v>0.12693498452012383</v>
      </c>
      <c r="H10" s="1">
        <v>164</v>
      </c>
      <c r="I10" s="6">
        <f>((H10-H9)/H9)</f>
        <v>0.10810810810810811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67</v>
      </c>
      <c r="B11" s="26" t="s">
        <v>93</v>
      </c>
      <c r="C11" s="27">
        <f>((B10-B6)/B6)</f>
        <v>-4.4247787610619468E-2</v>
      </c>
      <c r="D11" s="27"/>
      <c r="E11" s="27">
        <f>((D10-D6)/D6)</f>
        <v>0.17676767676767677</v>
      </c>
      <c r="F11" s="27"/>
      <c r="G11" s="27">
        <f>((F10-F6)/F6)</f>
        <v>0.33333333333333331</v>
      </c>
      <c r="H11" s="27"/>
      <c r="I11" s="27">
        <f>((H10-H6)/H6)</f>
        <v>0.84269662921348309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 t="s">
        <v>11</v>
      </c>
      <c r="B12" s="1"/>
      <c r="C12" s="1"/>
      <c r="D12" s="1"/>
      <c r="E12" s="1"/>
      <c r="F12" s="1"/>
      <c r="G12" s="1"/>
      <c r="H12" s="1"/>
      <c r="I12" s="1"/>
      <c r="J12"/>
    </row>
    <row r="13" spans="1:23" x14ac:dyDescent="0.25">
      <c r="A13" s="1"/>
      <c r="B13" s="1"/>
      <c r="C13" s="1"/>
      <c r="D13" s="1"/>
      <c r="E13" s="1"/>
      <c r="F13" s="1"/>
      <c r="G13" s="1"/>
      <c r="H13" s="1"/>
      <c r="I13" s="1"/>
      <c r="J13"/>
    </row>
    <row r="14" spans="1:23" x14ac:dyDescent="0.25">
      <c r="A14" s="7" t="s">
        <v>1</v>
      </c>
      <c r="B14" s="7" t="s">
        <v>12</v>
      </c>
      <c r="C14" s="7" t="s">
        <v>13</v>
      </c>
      <c r="D14" s="7" t="s">
        <v>14</v>
      </c>
      <c r="E14" s="7" t="s">
        <v>15</v>
      </c>
      <c r="F14" s="7" t="s">
        <v>16</v>
      </c>
      <c r="G14" s="7" t="s">
        <v>17</v>
      </c>
      <c r="H14" s="7" t="s">
        <v>18</v>
      </c>
      <c r="I14" s="7" t="s">
        <v>19</v>
      </c>
      <c r="J14"/>
    </row>
    <row r="15" spans="1:23" x14ac:dyDescent="0.25">
      <c r="A15" s="16">
        <v>2019</v>
      </c>
      <c r="B15" s="9">
        <v>121</v>
      </c>
      <c r="C15" s="9"/>
      <c r="D15" s="9">
        <v>246</v>
      </c>
      <c r="E15" s="9"/>
      <c r="F15" s="9">
        <v>24</v>
      </c>
      <c r="G15" s="9"/>
      <c r="H15" s="9">
        <v>287</v>
      </c>
      <c r="I15" s="9"/>
      <c r="J15"/>
    </row>
    <row r="16" spans="1:23" x14ac:dyDescent="0.25">
      <c r="A16" s="17" t="s">
        <v>10</v>
      </c>
      <c r="B16" s="11">
        <v>124</v>
      </c>
      <c r="C16" s="12">
        <f t="shared" ref="C16:C19" si="4">((B16-B15)/B15)</f>
        <v>2.4793388429752067E-2</v>
      </c>
      <c r="D16" s="11">
        <v>248</v>
      </c>
      <c r="E16" s="12">
        <f t="shared" ref="E16:E19" si="5">((D16-D15)/D15)</f>
        <v>8.130081300813009E-3</v>
      </c>
      <c r="F16" s="11">
        <v>45</v>
      </c>
      <c r="G16" s="12">
        <f>((F16-F15)/F15)</f>
        <v>0.875</v>
      </c>
      <c r="H16" s="11">
        <v>298</v>
      </c>
      <c r="I16" s="12">
        <f t="shared" ref="I16:I19" si="6">((H16-H15)/H15)</f>
        <v>3.8327526132404179E-2</v>
      </c>
      <c r="J16"/>
    </row>
    <row r="17" spans="1:10" x14ac:dyDescent="0.25">
      <c r="A17" s="16">
        <v>2021</v>
      </c>
      <c r="B17" s="9">
        <v>167</v>
      </c>
      <c r="C17" s="14">
        <f t="shared" si="4"/>
        <v>0.34677419354838712</v>
      </c>
      <c r="D17" s="9">
        <v>297</v>
      </c>
      <c r="E17" s="14">
        <f t="shared" si="5"/>
        <v>0.19758064516129031</v>
      </c>
      <c r="F17" s="9">
        <v>63</v>
      </c>
      <c r="G17" s="14">
        <f t="shared" ref="G17:G18" si="7">((F17-F16)/F16)</f>
        <v>0.4</v>
      </c>
      <c r="H17" s="9">
        <v>357</v>
      </c>
      <c r="I17" s="14">
        <f t="shared" si="6"/>
        <v>0.19798657718120805</v>
      </c>
      <c r="J17"/>
    </row>
    <row r="18" spans="1:10" x14ac:dyDescent="0.25">
      <c r="A18" s="17">
        <v>2022</v>
      </c>
      <c r="B18" s="11">
        <v>151</v>
      </c>
      <c r="C18" s="12">
        <f t="shared" si="4"/>
        <v>-9.580838323353294E-2</v>
      </c>
      <c r="D18" s="11">
        <v>285</v>
      </c>
      <c r="E18" s="12">
        <f t="shared" si="5"/>
        <v>-4.0404040404040407E-2</v>
      </c>
      <c r="F18" s="11">
        <v>62</v>
      </c>
      <c r="G18" s="12">
        <f t="shared" si="7"/>
        <v>-1.5873015873015872E-2</v>
      </c>
      <c r="H18" s="11">
        <v>416</v>
      </c>
      <c r="I18" s="12">
        <f t="shared" si="6"/>
        <v>0.16526610644257703</v>
      </c>
      <c r="J18"/>
    </row>
    <row r="19" spans="1:10" x14ac:dyDescent="0.25">
      <c r="A19" s="16">
        <v>2023</v>
      </c>
      <c r="B19" s="9">
        <v>155</v>
      </c>
      <c r="C19" s="14">
        <f t="shared" si="4"/>
        <v>2.6490066225165563E-2</v>
      </c>
      <c r="D19" s="9">
        <v>308</v>
      </c>
      <c r="E19" s="14">
        <f t="shared" si="5"/>
        <v>8.0701754385964913E-2</v>
      </c>
      <c r="F19" s="9">
        <v>98</v>
      </c>
      <c r="G19" s="14">
        <f>((F19-F18)/F18)</f>
        <v>0.58064516129032262</v>
      </c>
      <c r="H19" s="9">
        <v>444</v>
      </c>
      <c r="I19" s="14">
        <f t="shared" si="6"/>
        <v>6.7307692307692304E-2</v>
      </c>
    </row>
    <row r="20" spans="1:10" x14ac:dyDescent="0.25">
      <c r="A20" s="17">
        <v>2024</v>
      </c>
      <c r="B20" s="20">
        <v>178</v>
      </c>
      <c r="C20" s="21">
        <f t="shared" ref="C20:C21" si="8">((B20-B19)/B19)</f>
        <v>0.14838709677419354</v>
      </c>
      <c r="D20" s="20">
        <v>303</v>
      </c>
      <c r="E20" s="21">
        <f t="shared" ref="E20:E21" si="9">((D20-D19)/D19)</f>
        <v>-1.6233766233766232E-2</v>
      </c>
      <c r="F20" s="20">
        <v>125</v>
      </c>
      <c r="G20" s="21">
        <f>((F20-F19)/F19)</f>
        <v>0.27551020408163263</v>
      </c>
      <c r="H20" s="20">
        <v>450</v>
      </c>
      <c r="I20" s="21">
        <f t="shared" ref="I20:I21" si="10">((H20-H19)/H19)</f>
        <v>1.3513513513513514E-2</v>
      </c>
    </row>
    <row r="21" spans="1:10" x14ac:dyDescent="0.25">
      <c r="A21" s="46">
        <v>2025</v>
      </c>
      <c r="B21" s="23">
        <v>158</v>
      </c>
      <c r="C21" s="21">
        <f t="shared" si="8"/>
        <v>-0.11235955056179775</v>
      </c>
      <c r="D21" s="23">
        <v>304</v>
      </c>
      <c r="E21" s="21">
        <f t="shared" si="9"/>
        <v>3.3003300330033004E-3</v>
      </c>
      <c r="F21" s="23">
        <v>147</v>
      </c>
      <c r="G21" s="21">
        <f>((F21-F20)/F20)</f>
        <v>0.17599999999999999</v>
      </c>
      <c r="H21" s="23">
        <v>433</v>
      </c>
      <c r="I21" s="21">
        <f t="shared" si="10"/>
        <v>-3.7777777777777778E-2</v>
      </c>
    </row>
    <row r="22" spans="1:10" x14ac:dyDescent="0.25">
      <c r="A22" s="46">
        <v>2026</v>
      </c>
      <c r="B22" s="23">
        <v>159</v>
      </c>
      <c r="C22" s="21">
        <f t="shared" ref="C22" si="11">((B22-B21)/B21)</f>
        <v>6.3291139240506328E-3</v>
      </c>
      <c r="D22" s="23">
        <v>343</v>
      </c>
      <c r="E22" s="21">
        <f t="shared" ref="E22" si="12">((D22-D21)/D21)</f>
        <v>0.12828947368421054</v>
      </c>
      <c r="F22" s="23">
        <v>148</v>
      </c>
      <c r="G22" s="21">
        <f>((F22-F21)/F21)</f>
        <v>6.8027210884353739E-3</v>
      </c>
      <c r="H22" s="23">
        <v>418</v>
      </c>
      <c r="I22" s="21">
        <f t="shared" ref="I22" si="13">((H22-H21)/H21)</f>
        <v>-3.4642032332563508E-2</v>
      </c>
    </row>
    <row r="23" spans="1:10" x14ac:dyDescent="0.25">
      <c r="A23" s="28" t="s">
        <v>67</v>
      </c>
      <c r="B23" s="29" t="s">
        <v>92</v>
      </c>
      <c r="C23" s="30">
        <f>((B22-B18)/B18)</f>
        <v>5.2980132450331126E-2</v>
      </c>
      <c r="D23" s="30"/>
      <c r="E23" s="30">
        <f>((D22-D18)/D18)</f>
        <v>0.20350877192982456</v>
      </c>
      <c r="F23" s="30"/>
      <c r="G23" s="30">
        <f>((F22-F18)/F18)</f>
        <v>1.3870967741935485</v>
      </c>
      <c r="H23" s="30"/>
      <c r="I23" s="30">
        <f>((H22-H18)/H18)</f>
        <v>4.807692307692308E-3</v>
      </c>
    </row>
    <row r="25" spans="1:10" x14ac:dyDescent="0.25">
      <c r="A25" s="7" t="s">
        <v>1</v>
      </c>
      <c r="B25" s="7" t="s">
        <v>20</v>
      </c>
      <c r="C25" s="7" t="s">
        <v>21</v>
      </c>
      <c r="D25" s="7" t="s">
        <v>22</v>
      </c>
      <c r="E25" s="7" t="s">
        <v>23</v>
      </c>
      <c r="F25" s="7" t="s">
        <v>24</v>
      </c>
      <c r="G25" s="8" t="s">
        <v>25</v>
      </c>
    </row>
    <row r="26" spans="1:10" x14ac:dyDescent="0.25">
      <c r="A26" s="16">
        <v>2019</v>
      </c>
      <c r="B26" s="9">
        <v>327</v>
      </c>
      <c r="C26" s="9"/>
      <c r="D26" s="9">
        <v>155</v>
      </c>
      <c r="E26" s="9"/>
      <c r="F26" s="9">
        <v>117</v>
      </c>
      <c r="G26" s="10"/>
    </row>
    <row r="27" spans="1:10" x14ac:dyDescent="0.25">
      <c r="A27" s="17" t="s">
        <v>10</v>
      </c>
      <c r="B27" s="11">
        <v>269</v>
      </c>
      <c r="C27" s="12">
        <f t="shared" ref="C27:C30" si="14">((B27-B26)/B26)</f>
        <v>-0.17737003058103976</v>
      </c>
      <c r="D27" s="11">
        <v>175</v>
      </c>
      <c r="E27" s="12">
        <f t="shared" ref="E27:E30" si="15">((D27-D26)/D26)</f>
        <v>0.12903225806451613</v>
      </c>
      <c r="F27" s="11">
        <v>103</v>
      </c>
      <c r="G27" s="13">
        <f>((F27-F26)/F26)</f>
        <v>-0.11965811965811966</v>
      </c>
    </row>
    <row r="28" spans="1:10" x14ac:dyDescent="0.25">
      <c r="A28" s="16">
        <v>2021</v>
      </c>
      <c r="B28" s="9">
        <v>323</v>
      </c>
      <c r="C28" s="14">
        <f t="shared" si="14"/>
        <v>0.20074349442379183</v>
      </c>
      <c r="D28" s="9">
        <v>204</v>
      </c>
      <c r="E28" s="14">
        <f t="shared" si="15"/>
        <v>0.1657142857142857</v>
      </c>
      <c r="F28" s="9">
        <v>194</v>
      </c>
      <c r="G28" s="15">
        <f t="shared" ref="G28:G29" si="16">((F28-F27)/F27)</f>
        <v>0.88349514563106801</v>
      </c>
    </row>
    <row r="29" spans="1:10" x14ac:dyDescent="0.25">
      <c r="A29" s="17">
        <v>2022</v>
      </c>
      <c r="B29" s="11">
        <v>338</v>
      </c>
      <c r="C29" s="12">
        <f t="shared" si="14"/>
        <v>4.6439628482972138E-2</v>
      </c>
      <c r="D29" s="11">
        <v>222</v>
      </c>
      <c r="E29" s="12">
        <f t="shared" si="15"/>
        <v>8.8235294117647065E-2</v>
      </c>
      <c r="F29" s="11">
        <v>262</v>
      </c>
      <c r="G29" s="13">
        <f t="shared" si="16"/>
        <v>0.35051546391752575</v>
      </c>
    </row>
    <row r="30" spans="1:10" x14ac:dyDescent="0.25">
      <c r="A30" s="16">
        <v>2023</v>
      </c>
      <c r="B30" s="9">
        <v>370</v>
      </c>
      <c r="C30" s="14">
        <f t="shared" si="14"/>
        <v>9.4674556213017749E-2</v>
      </c>
      <c r="D30" s="9">
        <v>241</v>
      </c>
      <c r="E30" s="14">
        <f t="shared" si="15"/>
        <v>8.5585585585585586E-2</v>
      </c>
      <c r="F30" s="9">
        <v>299</v>
      </c>
      <c r="G30" s="15">
        <f>((F30-F29)/F29)</f>
        <v>0.14122137404580154</v>
      </c>
      <c r="I30" s="2" t="s">
        <v>77</v>
      </c>
    </row>
    <row r="31" spans="1:10" x14ac:dyDescent="0.25">
      <c r="A31" s="22">
        <v>2024</v>
      </c>
      <c r="B31" s="23">
        <v>392</v>
      </c>
      <c r="C31" s="24">
        <f t="shared" ref="C31:C32" si="17">((B31-B30)/B30)</f>
        <v>5.9459459459459463E-2</v>
      </c>
      <c r="D31" s="23">
        <v>272</v>
      </c>
      <c r="E31" s="24">
        <f t="shared" ref="E31:E32" si="18">((D31-D30)/D30)</f>
        <v>0.12863070539419086</v>
      </c>
      <c r="F31" s="23">
        <v>384</v>
      </c>
      <c r="G31" s="25">
        <f>((F31-F30)/F30)</f>
        <v>0.28428093645484948</v>
      </c>
    </row>
    <row r="32" spans="1:10" x14ac:dyDescent="0.25">
      <c r="A32" s="22">
        <v>2025</v>
      </c>
      <c r="B32" s="23">
        <v>381</v>
      </c>
      <c r="C32" s="24">
        <f t="shared" si="17"/>
        <v>-2.8061224489795918E-2</v>
      </c>
      <c r="D32" s="23">
        <v>299</v>
      </c>
      <c r="E32" s="24">
        <f t="shared" si="18"/>
        <v>9.9264705882352935E-2</v>
      </c>
      <c r="F32" s="23">
        <v>414</v>
      </c>
      <c r="G32" s="25">
        <f>((F32-F31)/F31)</f>
        <v>7.8125E-2</v>
      </c>
    </row>
    <row r="33" spans="1:7" x14ac:dyDescent="0.25">
      <c r="A33" s="22">
        <v>2026</v>
      </c>
      <c r="B33" s="23">
        <v>428</v>
      </c>
      <c r="C33" s="24">
        <f t="shared" ref="C33" si="19">((B33-B32)/B32)</f>
        <v>0.12335958005249344</v>
      </c>
      <c r="D33" s="23">
        <v>329</v>
      </c>
      <c r="E33" s="24">
        <f t="shared" ref="E33" si="20">((D33-D32)/D32)</f>
        <v>0.10033444816053512</v>
      </c>
      <c r="F33" s="23">
        <v>436</v>
      </c>
      <c r="G33" s="25">
        <f>((F33-F32)/F32)</f>
        <v>5.3140096618357488E-2</v>
      </c>
    </row>
    <row r="34" spans="1:7" x14ac:dyDescent="0.25">
      <c r="A34" s="31" t="s">
        <v>67</v>
      </c>
      <c r="B34" s="31" t="s">
        <v>92</v>
      </c>
      <c r="C34" s="30">
        <f>((B32-B29)/B29)</f>
        <v>0.12721893491124261</v>
      </c>
      <c r="D34" s="30"/>
      <c r="E34" s="30">
        <f>((D32-D29)/D29)</f>
        <v>0.34684684684684686</v>
      </c>
      <c r="F34" s="30"/>
      <c r="G34" s="30">
        <f>((F33-F30)/F30)</f>
        <v>0.45819397993311034</v>
      </c>
    </row>
  </sheetData>
  <mergeCells count="1">
    <mergeCell ref="A1:J1"/>
  </mergeCells>
  <conditionalFormatting sqref="B26:G3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{27393184-8A9E-46B5-89A0-CEB59DE62A77}</x14:id>
        </ext>
      </extLst>
    </cfRule>
  </conditionalFormatting>
  <conditionalFormatting sqref="B3:I1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{647CABF8-0D24-48FD-BB28-26777D9C0E1B}</x14:id>
        </ext>
      </extLst>
    </cfRule>
  </conditionalFormatting>
  <conditionalFormatting sqref="B15:I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{1740E27F-CC5A-4A9A-895C-06B42A1C3E4D}</x14:id>
        </ext>
      </extLst>
    </cfRule>
  </conditionalFormatting>
  <pageMargins left="0.7" right="0.7" top="0.75" bottom="0.75" header="0.3" footer="0.3"/>
  <pageSetup paperSize="5" scale="70" orientation="landscape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7393184-8A9E-46B5-89A0-CEB59DE62A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B26:G33</xm:sqref>
        </x14:conditionalFormatting>
        <x14:conditionalFormatting xmlns:xm="http://schemas.microsoft.com/office/excel/2006/main">
          <x14:cfRule type="dataBar" id="{647CABF8-0D24-48FD-BB28-26777D9C0E1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B3:I10</xm:sqref>
        </x14:conditionalFormatting>
        <x14:conditionalFormatting xmlns:xm="http://schemas.microsoft.com/office/excel/2006/main">
          <x14:cfRule type="dataBar" id="{1740E27F-CC5A-4A9A-895C-06B42A1C3E4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B15:I22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93DA-30C7-459B-9FB1-29CA68A0C0A2}">
  <dimension ref="A1:M12"/>
  <sheetViews>
    <sheetView workbookViewId="0">
      <selection activeCell="I40" sqref="I40"/>
    </sheetView>
  </sheetViews>
  <sheetFormatPr defaultRowHeight="15" x14ac:dyDescent="0.25"/>
  <cols>
    <col min="1" max="10" width="22.7109375" customWidth="1"/>
    <col min="11" max="11" width="18.28515625" customWidth="1"/>
    <col min="12" max="12" width="18.85546875" customWidth="1"/>
    <col min="13" max="13" width="16.42578125" customWidth="1"/>
  </cols>
  <sheetData>
    <row r="1" spans="1:13" ht="26.25" x14ac:dyDescent="0.4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3" x14ac:dyDescent="0.25">
      <c r="A2" t="s">
        <v>1</v>
      </c>
      <c r="B2" s="4" t="s">
        <v>27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32</v>
      </c>
      <c r="H2" s="4" t="s">
        <v>33</v>
      </c>
      <c r="I2" s="4" t="s">
        <v>25</v>
      </c>
      <c r="J2" s="4" t="s">
        <v>78</v>
      </c>
      <c r="K2" s="4" t="s">
        <v>79</v>
      </c>
      <c r="L2" s="4" t="s">
        <v>89</v>
      </c>
      <c r="M2" s="4" t="s">
        <v>90</v>
      </c>
    </row>
    <row r="3" spans="1:13" x14ac:dyDescent="0.25">
      <c r="A3" s="2">
        <v>2019</v>
      </c>
      <c r="B3" s="1">
        <v>454</v>
      </c>
      <c r="C3" s="1"/>
      <c r="D3" s="1">
        <v>587</v>
      </c>
      <c r="E3" s="1"/>
      <c r="F3" s="1">
        <v>417</v>
      </c>
      <c r="G3" s="1"/>
      <c r="H3" s="1">
        <v>444</v>
      </c>
      <c r="I3" s="1"/>
      <c r="J3" s="1">
        <f t="shared" ref="J3:J8" si="0">SUM(B3,D3,F3,H3)</f>
        <v>1902</v>
      </c>
      <c r="K3" s="1"/>
      <c r="L3" s="1">
        <v>1902</v>
      </c>
      <c r="M3" s="1"/>
    </row>
    <row r="4" spans="1:13" x14ac:dyDescent="0.25">
      <c r="A4" s="2" t="s">
        <v>10</v>
      </c>
      <c r="B4" s="1">
        <v>446</v>
      </c>
      <c r="C4" s="6">
        <f>((B4-B3)/B3)</f>
        <v>-1.7621145374449341E-2</v>
      </c>
      <c r="D4" s="1">
        <v>642</v>
      </c>
      <c r="E4" s="6">
        <f t="shared" ref="E4:E6" si="1">((D4-D3)/D3)</f>
        <v>9.3696763202725727E-2</v>
      </c>
      <c r="F4" s="1">
        <v>372</v>
      </c>
      <c r="G4" s="6">
        <f t="shared" ref="G4:G7" si="2">((F4-F3)/F3)</f>
        <v>-0.1079136690647482</v>
      </c>
      <c r="H4" s="1">
        <v>372</v>
      </c>
      <c r="I4" s="6">
        <f t="shared" ref="I4:I7" si="3">((H4-H3)/H3)</f>
        <v>-0.16216216216216217</v>
      </c>
      <c r="J4" s="1">
        <f t="shared" si="0"/>
        <v>1832</v>
      </c>
      <c r="K4" s="6">
        <f>((J4-J3)/J3)</f>
        <v>-3.6803364879074658E-2</v>
      </c>
      <c r="L4" s="1">
        <v>1832</v>
      </c>
      <c r="M4" s="6">
        <f>((L4-L3)/L3)</f>
        <v>-3.6803364879074658E-2</v>
      </c>
    </row>
    <row r="5" spans="1:13" x14ac:dyDescent="0.25">
      <c r="A5" s="2">
        <v>2021</v>
      </c>
      <c r="B5" s="1">
        <v>491</v>
      </c>
      <c r="C5" s="6">
        <f t="shared" ref="C5:C7" si="4">((B5-B4)/B4)</f>
        <v>0.10089686098654709</v>
      </c>
      <c r="D5" s="1">
        <v>791</v>
      </c>
      <c r="E5" s="6">
        <f t="shared" si="1"/>
        <v>0.23208722741433022</v>
      </c>
      <c r="F5" s="1">
        <v>490</v>
      </c>
      <c r="G5" s="6">
        <f t="shared" si="2"/>
        <v>0.31720430107526881</v>
      </c>
      <c r="H5" s="1">
        <v>517</v>
      </c>
      <c r="I5" s="6">
        <f t="shared" si="3"/>
        <v>0.38978494623655913</v>
      </c>
      <c r="J5" s="1">
        <f t="shared" si="0"/>
        <v>2289</v>
      </c>
      <c r="K5" s="6">
        <f t="shared" ref="K5:K7" si="5">((J5-J4)/J4)</f>
        <v>0.24945414847161573</v>
      </c>
      <c r="L5" s="1">
        <v>2289</v>
      </c>
      <c r="M5" s="6">
        <f t="shared" ref="M5:M9" si="6">((L5-L4)/L4)</f>
        <v>0.24945414847161573</v>
      </c>
    </row>
    <row r="6" spans="1:13" x14ac:dyDescent="0.25">
      <c r="A6" s="2">
        <v>2022</v>
      </c>
      <c r="B6" s="1">
        <v>483</v>
      </c>
      <c r="C6" s="6">
        <f t="shared" si="4"/>
        <v>-1.6293279022403257E-2</v>
      </c>
      <c r="D6" s="1">
        <v>851</v>
      </c>
      <c r="E6" s="6">
        <f t="shared" si="1"/>
        <v>7.5853350189633378E-2</v>
      </c>
      <c r="F6" s="1">
        <v>475</v>
      </c>
      <c r="G6" s="6">
        <f t="shared" si="2"/>
        <v>-3.0612244897959183E-2</v>
      </c>
      <c r="H6" s="1">
        <v>600</v>
      </c>
      <c r="I6" s="6">
        <f t="shared" si="3"/>
        <v>0.16054158607350097</v>
      </c>
      <c r="J6" s="1">
        <f t="shared" si="0"/>
        <v>2409</v>
      </c>
      <c r="K6" s="6">
        <f t="shared" si="5"/>
        <v>5.242463958060288E-2</v>
      </c>
      <c r="L6" s="1">
        <v>2409</v>
      </c>
      <c r="M6" s="6">
        <f t="shared" si="6"/>
        <v>5.242463958060288E-2</v>
      </c>
    </row>
    <row r="7" spans="1:13" x14ac:dyDescent="0.25">
      <c r="A7" s="2">
        <v>2023</v>
      </c>
      <c r="B7" s="1">
        <v>503</v>
      </c>
      <c r="C7" s="6">
        <f t="shared" si="4"/>
        <v>4.1407867494824016E-2</v>
      </c>
      <c r="D7" s="1">
        <v>938</v>
      </c>
      <c r="E7" s="6">
        <f>((D7-D6)/D6)</f>
        <v>0.10223266745005875</v>
      </c>
      <c r="F7" s="1">
        <v>504</v>
      </c>
      <c r="G7" s="6">
        <f t="shared" si="2"/>
        <v>6.1052631578947365E-2</v>
      </c>
      <c r="H7" s="1">
        <v>669</v>
      </c>
      <c r="I7" s="6">
        <f t="shared" si="3"/>
        <v>0.115</v>
      </c>
      <c r="J7" s="1">
        <f t="shared" si="0"/>
        <v>2614</v>
      </c>
      <c r="K7" s="6">
        <f t="shared" si="5"/>
        <v>8.5097550850975506E-2</v>
      </c>
      <c r="L7" s="1">
        <v>2682</v>
      </c>
      <c r="M7" s="6">
        <f t="shared" si="6"/>
        <v>0.11332503113325031</v>
      </c>
    </row>
    <row r="8" spans="1:13" x14ac:dyDescent="0.25">
      <c r="A8" s="2">
        <v>2024</v>
      </c>
      <c r="B8" s="1">
        <v>489</v>
      </c>
      <c r="C8" s="6">
        <f>((B8-B7)/B7)</f>
        <v>-2.7833001988071572E-2</v>
      </c>
      <c r="D8" s="1">
        <v>1025</v>
      </c>
      <c r="E8" s="6">
        <f>((D8-D7)/D7)</f>
        <v>9.2750533049040518E-2</v>
      </c>
      <c r="F8" s="1">
        <v>549</v>
      </c>
      <c r="G8" s="6">
        <f>((F8-F7)/F7)</f>
        <v>8.9285714285714288E-2</v>
      </c>
      <c r="H8" s="1">
        <v>776</v>
      </c>
      <c r="I8" s="6">
        <f>((H8-H7)/H7)</f>
        <v>0.15994020926756353</v>
      </c>
      <c r="J8" s="1">
        <f t="shared" si="0"/>
        <v>2839</v>
      </c>
      <c r="K8" s="6">
        <f>((J8-J7)/J7)</f>
        <v>8.6074980872226467E-2</v>
      </c>
      <c r="L8" s="1">
        <v>2915</v>
      </c>
      <c r="M8" s="6">
        <f t="shared" si="6"/>
        <v>8.6875466070096941E-2</v>
      </c>
    </row>
    <row r="9" spans="1:13" x14ac:dyDescent="0.25">
      <c r="A9" s="2">
        <v>2025</v>
      </c>
      <c r="B9" s="1">
        <v>515</v>
      </c>
      <c r="C9" s="6">
        <f>((B9-B8)/B8)</f>
        <v>5.3169734151329244E-2</v>
      </c>
      <c r="D9" s="1">
        <v>1037</v>
      </c>
      <c r="E9" s="6">
        <f>((D9-D8)/D8)</f>
        <v>1.1707317073170732E-2</v>
      </c>
      <c r="F9" s="1">
        <v>575</v>
      </c>
      <c r="G9" s="6">
        <f>((F9-F8)/F8)</f>
        <v>4.7358834244080147E-2</v>
      </c>
      <c r="H9" s="1">
        <v>795</v>
      </c>
      <c r="I9" s="6">
        <f>((H9-H8)/H8)</f>
        <v>2.4484536082474227E-2</v>
      </c>
      <c r="J9" s="1">
        <f>SUM(B9,D9,F9,H9)</f>
        <v>2922</v>
      </c>
      <c r="K9" s="6">
        <f>((J9-J8)/J8)</f>
        <v>2.9235646354350123E-2</v>
      </c>
      <c r="L9" s="1">
        <v>2984</v>
      </c>
      <c r="M9" s="6">
        <f t="shared" si="6"/>
        <v>2.3670668953687822E-2</v>
      </c>
    </row>
    <row r="10" spans="1:13" x14ac:dyDescent="0.25">
      <c r="A10" s="2">
        <v>2026</v>
      </c>
      <c r="B10" s="1">
        <v>614</v>
      </c>
      <c r="C10" s="6">
        <f>((B10-B9)/B9)</f>
        <v>0.19223300970873786</v>
      </c>
      <c r="D10" s="1">
        <v>1052</v>
      </c>
      <c r="E10" s="6">
        <f>((D10-D9)/D9)</f>
        <v>1.446480231436837E-2</v>
      </c>
      <c r="F10" s="1">
        <v>645</v>
      </c>
      <c r="G10" s="6">
        <f>((F10-F9)/F9)</f>
        <v>0.12173913043478261</v>
      </c>
      <c r="H10" s="1">
        <v>864</v>
      </c>
      <c r="I10" s="6">
        <f>((H10-H9)/H9)</f>
        <v>8.6792452830188674E-2</v>
      </c>
      <c r="J10" s="1">
        <f>SUM(B10,D10,F10,H10)</f>
        <v>3175</v>
      </c>
      <c r="K10" s="6">
        <f>((J10-J9)/J9)</f>
        <v>8.6584531143052701E-2</v>
      </c>
      <c r="L10" s="1">
        <v>3222</v>
      </c>
      <c r="M10" s="6">
        <f t="shared" ref="M10" si="7">((L10-L9)/L9)</f>
        <v>7.975871313672922E-2</v>
      </c>
    </row>
    <row r="11" spans="1:13" x14ac:dyDescent="0.25">
      <c r="A11" s="32" t="s">
        <v>67</v>
      </c>
      <c r="B11" s="26" t="s">
        <v>92</v>
      </c>
      <c r="C11" s="27">
        <f>((B10-B6)/B6)</f>
        <v>0.27122153209109728</v>
      </c>
      <c r="D11" s="27"/>
      <c r="E11" s="27">
        <f>((D10-D6)/D6)</f>
        <v>0.23619271445358403</v>
      </c>
      <c r="F11" s="27"/>
      <c r="G11" s="27">
        <f>((F10-F6)/F6)</f>
        <v>0.35789473684210527</v>
      </c>
      <c r="H11" s="27"/>
      <c r="I11" s="27">
        <f>((H10-H6)/H6)</f>
        <v>0.44</v>
      </c>
      <c r="J11" s="27"/>
      <c r="K11" s="27">
        <f>((J10-J7)/J7)</f>
        <v>0.21461361897475134</v>
      </c>
      <c r="L11" s="27"/>
      <c r="M11" s="27">
        <f t="shared" ref="M11" si="8">((L10-L7)/L7)</f>
        <v>0.20134228187919462</v>
      </c>
    </row>
    <row r="12" spans="1:13" x14ac:dyDescent="0.25">
      <c r="A12" t="s">
        <v>34</v>
      </c>
    </row>
  </sheetData>
  <mergeCells count="1">
    <mergeCell ref="A1:K1"/>
  </mergeCells>
  <phoneticPr fontId="4" type="noConversion"/>
  <conditionalFormatting sqref="B3:I7 C8:C10 E8:E10 G8:G10 I8:I10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{3D5BF292-E0DB-4566-8AA1-03E0A68F29D6}</x14:id>
        </ext>
      </extLst>
    </cfRule>
  </conditionalFormatting>
  <conditionalFormatting sqref="B3:I10 B11:M1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{19DA0D00-890F-4CD5-ACFD-4AAB244D7D59}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5BF292-E0DB-4566-8AA1-03E0A68F29D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B3:I7 C8:C10 E8:E10 G8:G10 I8:I10</xm:sqref>
        </x14:conditionalFormatting>
        <x14:conditionalFormatting xmlns:xm="http://schemas.microsoft.com/office/excel/2006/main">
          <x14:cfRule type="dataBar" id="{19DA0D00-890F-4CD5-ACFD-4AAB244D7D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B3:I10 B11:M11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E882-3AC2-49DF-8143-6B9EC9F46D2E}">
  <dimension ref="A1:O23"/>
  <sheetViews>
    <sheetView workbookViewId="0">
      <selection activeCell="N22" sqref="N22"/>
    </sheetView>
  </sheetViews>
  <sheetFormatPr defaultRowHeight="15" x14ac:dyDescent="0.25"/>
  <cols>
    <col min="1" max="3" width="12.7109375" customWidth="1"/>
    <col min="4" max="4" width="14.5703125" customWidth="1"/>
    <col min="5" max="6" width="12.7109375" customWidth="1"/>
    <col min="7" max="7" width="28.7109375" customWidth="1"/>
    <col min="9" max="14" width="15.7109375" customWidth="1"/>
    <col min="15" max="15" width="31.42578125" customWidth="1"/>
  </cols>
  <sheetData>
    <row r="1" spans="1:15" ht="21" x14ac:dyDescent="0.35">
      <c r="A1" s="54" t="s">
        <v>76</v>
      </c>
      <c r="B1" s="54"/>
      <c r="C1" s="54"/>
      <c r="D1" s="54"/>
      <c r="E1" s="54"/>
      <c r="F1" s="54"/>
      <c r="G1" s="54"/>
      <c r="I1" s="54" t="s">
        <v>86</v>
      </c>
      <c r="J1" s="54"/>
      <c r="K1" s="54"/>
      <c r="L1" s="54"/>
      <c r="M1" s="54"/>
      <c r="N1" s="54"/>
      <c r="O1" s="54"/>
    </row>
    <row r="2" spans="1:15" x14ac:dyDescent="0.25">
      <c r="A2" s="4" t="s">
        <v>35</v>
      </c>
      <c r="B2" s="4" t="s">
        <v>36</v>
      </c>
      <c r="C2" s="4" t="s">
        <v>37</v>
      </c>
      <c r="D2" s="4" t="s">
        <v>40</v>
      </c>
      <c r="E2" s="4" t="s">
        <v>38</v>
      </c>
      <c r="F2" s="4" t="s">
        <v>45</v>
      </c>
      <c r="G2" s="4" t="s">
        <v>48</v>
      </c>
      <c r="I2" s="4" t="s">
        <v>35</v>
      </c>
      <c r="J2" s="4" t="s">
        <v>36</v>
      </c>
      <c r="K2" s="4" t="s">
        <v>37</v>
      </c>
      <c r="L2" s="4" t="s">
        <v>40</v>
      </c>
      <c r="M2" s="4" t="s">
        <v>38</v>
      </c>
      <c r="N2" s="4" t="s">
        <v>45</v>
      </c>
      <c r="O2" s="4" t="s">
        <v>87</v>
      </c>
    </row>
    <row r="3" spans="1:15" x14ac:dyDescent="0.25">
      <c r="A3" s="4" t="s">
        <v>47</v>
      </c>
      <c r="B3" s="4" t="s">
        <v>44</v>
      </c>
      <c r="C3" s="4" t="s">
        <v>44</v>
      </c>
      <c r="D3" s="4" t="s">
        <v>44</v>
      </c>
      <c r="E3" s="4" t="s">
        <v>44</v>
      </c>
      <c r="F3" s="4">
        <v>870</v>
      </c>
      <c r="G3" s="18">
        <f>(F3/2872)</f>
        <v>0.30292479108635095</v>
      </c>
      <c r="I3" s="4" t="s">
        <v>47</v>
      </c>
      <c r="J3" s="4" t="s">
        <v>44</v>
      </c>
      <c r="K3" s="4" t="s">
        <v>44</v>
      </c>
      <c r="L3" s="4" t="s">
        <v>44</v>
      </c>
      <c r="M3" s="4" t="s">
        <v>44</v>
      </c>
      <c r="N3" s="4">
        <v>913</v>
      </c>
      <c r="O3" s="18">
        <f>(N3/2872)</f>
        <v>0.31789693593314761</v>
      </c>
    </row>
    <row r="4" spans="1:15" x14ac:dyDescent="0.25">
      <c r="A4" s="4" t="s">
        <v>46</v>
      </c>
      <c r="B4" s="4" t="s">
        <v>44</v>
      </c>
      <c r="C4" s="4" t="s">
        <v>44</v>
      </c>
      <c r="D4" s="4" t="s">
        <v>44</v>
      </c>
      <c r="E4" s="4" t="s">
        <v>44</v>
      </c>
      <c r="F4" s="4">
        <v>464</v>
      </c>
      <c r="G4" s="18">
        <f t="shared" ref="G4:G8" si="0">(F4/2872)</f>
        <v>0.16155988857938719</v>
      </c>
      <c r="I4" s="4" t="s">
        <v>46</v>
      </c>
      <c r="J4" s="4" t="s">
        <v>44</v>
      </c>
      <c r="K4" s="4" t="s">
        <v>44</v>
      </c>
      <c r="L4" s="4" t="s">
        <v>44</v>
      </c>
      <c r="M4" s="4" t="s">
        <v>44</v>
      </c>
      <c r="N4" s="4">
        <v>465</v>
      </c>
      <c r="O4" s="18">
        <f t="shared" ref="O4:O8" si="1">(N4/2872)</f>
        <v>0.16190807799442897</v>
      </c>
    </row>
    <row r="5" spans="1:15" x14ac:dyDescent="0.25">
      <c r="A5" s="4" t="s">
        <v>39</v>
      </c>
      <c r="B5" s="4">
        <v>53</v>
      </c>
      <c r="C5" s="4">
        <v>102</v>
      </c>
      <c r="D5" s="4">
        <v>72</v>
      </c>
      <c r="E5" s="4">
        <v>275</v>
      </c>
      <c r="F5" s="4">
        <v>610</v>
      </c>
      <c r="G5" s="18">
        <f t="shared" si="0"/>
        <v>0.21239554317548748</v>
      </c>
      <c r="I5" s="4" t="s">
        <v>39</v>
      </c>
      <c r="J5" s="4"/>
      <c r="K5" s="4"/>
      <c r="L5" s="4"/>
      <c r="M5" s="4"/>
      <c r="N5" s="4">
        <v>623</v>
      </c>
      <c r="O5" s="18">
        <f t="shared" si="1"/>
        <v>0.21692200557103064</v>
      </c>
    </row>
    <row r="6" spans="1:15" x14ac:dyDescent="0.25">
      <c r="A6" s="4" t="s">
        <v>41</v>
      </c>
      <c r="B6" s="4">
        <v>40</v>
      </c>
      <c r="C6" s="4">
        <v>68</v>
      </c>
      <c r="D6" s="4" t="s">
        <v>44</v>
      </c>
      <c r="E6" s="4">
        <v>189</v>
      </c>
      <c r="F6" s="4">
        <v>379</v>
      </c>
      <c r="G6" s="18">
        <f t="shared" si="0"/>
        <v>0.13196378830083566</v>
      </c>
      <c r="I6" s="4" t="s">
        <v>41</v>
      </c>
      <c r="J6" s="4"/>
      <c r="K6" s="4"/>
      <c r="L6" s="4" t="s">
        <v>44</v>
      </c>
      <c r="M6" s="4"/>
      <c r="N6" s="4">
        <v>377</v>
      </c>
      <c r="O6" s="18">
        <f t="shared" si="1"/>
        <v>0.13126740947075208</v>
      </c>
    </row>
    <row r="7" spans="1:15" x14ac:dyDescent="0.25">
      <c r="A7" s="4" t="s">
        <v>42</v>
      </c>
      <c r="B7" s="4">
        <v>38</v>
      </c>
      <c r="C7" s="4">
        <v>63</v>
      </c>
      <c r="D7" s="4" t="s">
        <v>44</v>
      </c>
      <c r="E7" s="4">
        <v>38</v>
      </c>
      <c r="F7" s="4">
        <v>280</v>
      </c>
      <c r="G7" s="18">
        <f t="shared" si="0"/>
        <v>9.7493036211699163E-2</v>
      </c>
      <c r="I7" s="4" t="s">
        <v>42</v>
      </c>
      <c r="J7" s="4"/>
      <c r="K7" s="4"/>
      <c r="L7" s="4" t="s">
        <v>44</v>
      </c>
      <c r="M7" s="4"/>
      <c r="N7" s="4">
        <v>294</v>
      </c>
      <c r="O7" s="18">
        <f t="shared" si="1"/>
        <v>0.10236768802228412</v>
      </c>
    </row>
    <row r="8" spans="1:15" x14ac:dyDescent="0.25">
      <c r="A8" s="4" t="s">
        <v>43</v>
      </c>
      <c r="B8" s="4" t="s">
        <v>44</v>
      </c>
      <c r="C8" s="4">
        <v>46</v>
      </c>
      <c r="D8" s="4" t="s">
        <v>44</v>
      </c>
      <c r="E8" s="4">
        <v>95</v>
      </c>
      <c r="F8" s="4">
        <v>191</v>
      </c>
      <c r="G8" s="18">
        <f t="shared" si="0"/>
        <v>6.6504178272980496E-2</v>
      </c>
      <c r="I8" s="4" t="s">
        <v>43</v>
      </c>
      <c r="J8" s="4" t="s">
        <v>44</v>
      </c>
      <c r="K8" s="4"/>
      <c r="L8" s="4" t="s">
        <v>44</v>
      </c>
      <c r="M8" s="4"/>
      <c r="N8" s="4">
        <v>227</v>
      </c>
      <c r="O8" s="18">
        <f t="shared" si="1"/>
        <v>7.903899721448468E-2</v>
      </c>
    </row>
    <row r="12" spans="1:15" ht="21" x14ac:dyDescent="0.35">
      <c r="A12" s="53" t="s">
        <v>73</v>
      </c>
      <c r="B12" s="53"/>
      <c r="C12" s="53"/>
      <c r="D12" s="53"/>
      <c r="E12" s="53"/>
      <c r="F12" s="53"/>
      <c r="G12" s="53"/>
      <c r="I12" s="54" t="s">
        <v>91</v>
      </c>
      <c r="J12" s="54"/>
      <c r="K12" s="54"/>
      <c r="L12" s="54"/>
      <c r="M12" s="54"/>
      <c r="N12" s="54"/>
      <c r="O12" s="54"/>
    </row>
    <row r="13" spans="1:15" x14ac:dyDescent="0.25">
      <c r="A13" s="4" t="s">
        <v>35</v>
      </c>
      <c r="B13" s="4" t="s">
        <v>47</v>
      </c>
      <c r="C13" s="4" t="s">
        <v>46</v>
      </c>
      <c r="D13" s="4" t="s">
        <v>39</v>
      </c>
      <c r="E13" s="4" t="s">
        <v>41</v>
      </c>
      <c r="F13" s="4" t="s">
        <v>42</v>
      </c>
      <c r="G13" s="4" t="s">
        <v>43</v>
      </c>
      <c r="I13" s="4" t="s">
        <v>35</v>
      </c>
      <c r="J13" s="4" t="s">
        <v>36</v>
      </c>
      <c r="K13" s="4" t="s">
        <v>37</v>
      </c>
      <c r="L13" s="4" t="s">
        <v>40</v>
      </c>
      <c r="M13" s="4" t="s">
        <v>38</v>
      </c>
      <c r="N13" s="4" t="s">
        <v>45</v>
      </c>
      <c r="O13" s="4" t="s">
        <v>87</v>
      </c>
    </row>
    <row r="14" spans="1:15" x14ac:dyDescent="0.25">
      <c r="A14" s="4">
        <v>2022</v>
      </c>
      <c r="B14" s="4" t="s">
        <v>61</v>
      </c>
      <c r="C14" s="4" t="s">
        <v>62</v>
      </c>
      <c r="D14" s="4" t="s">
        <v>63</v>
      </c>
      <c r="E14" s="4" t="s">
        <v>64</v>
      </c>
      <c r="F14" s="4" t="s">
        <v>65</v>
      </c>
      <c r="G14" s="4" t="s">
        <v>66</v>
      </c>
      <c r="I14" s="4" t="s">
        <v>47</v>
      </c>
      <c r="J14" s="4" t="s">
        <v>44</v>
      </c>
      <c r="K14" s="4" t="s">
        <v>44</v>
      </c>
      <c r="L14" s="4" t="s">
        <v>44</v>
      </c>
      <c r="M14" s="4" t="s">
        <v>44</v>
      </c>
      <c r="N14" s="4">
        <v>838</v>
      </c>
      <c r="O14" s="18">
        <f>(N14/2872)</f>
        <v>0.29178272980501391</v>
      </c>
    </row>
    <row r="15" spans="1:15" x14ac:dyDescent="0.25">
      <c r="A15" s="4">
        <v>2023</v>
      </c>
      <c r="B15" s="4" t="s">
        <v>55</v>
      </c>
      <c r="C15" s="4" t="s">
        <v>56</v>
      </c>
      <c r="D15" s="19" t="s">
        <v>57</v>
      </c>
      <c r="E15" s="19" t="s">
        <v>58</v>
      </c>
      <c r="F15" s="19" t="s">
        <v>59</v>
      </c>
      <c r="G15" s="19" t="s">
        <v>60</v>
      </c>
      <c r="I15" s="4" t="s">
        <v>46</v>
      </c>
      <c r="J15" s="4" t="s">
        <v>44</v>
      </c>
      <c r="K15" s="4" t="s">
        <v>44</v>
      </c>
      <c r="L15" s="4" t="s">
        <v>44</v>
      </c>
      <c r="M15" s="4" t="s">
        <v>44</v>
      </c>
      <c r="N15" s="4">
        <v>554</v>
      </c>
      <c r="O15" s="18">
        <f t="shared" ref="O15:O19" si="2">(N15/2872)</f>
        <v>0.19289693593314763</v>
      </c>
    </row>
    <row r="16" spans="1:15" x14ac:dyDescent="0.25">
      <c r="A16" s="4">
        <v>2024</v>
      </c>
      <c r="B16" s="4" t="s">
        <v>49</v>
      </c>
      <c r="C16" s="4" t="s">
        <v>50</v>
      </c>
      <c r="D16" s="19" t="s">
        <v>51</v>
      </c>
      <c r="E16" s="19" t="s">
        <v>52</v>
      </c>
      <c r="F16" s="19" t="s">
        <v>53</v>
      </c>
      <c r="G16" s="19" t="s">
        <v>54</v>
      </c>
      <c r="I16" s="4" t="s">
        <v>39</v>
      </c>
      <c r="J16" s="4"/>
      <c r="K16" s="4"/>
      <c r="L16" s="4"/>
      <c r="M16" s="4"/>
      <c r="N16" s="4">
        <v>649</v>
      </c>
      <c r="O16" s="18">
        <f t="shared" si="2"/>
        <v>0.22597493036211699</v>
      </c>
    </row>
    <row r="17" spans="1:15" x14ac:dyDescent="0.25">
      <c r="A17" s="4">
        <v>2025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84</v>
      </c>
      <c r="G17" s="1" t="s">
        <v>85</v>
      </c>
      <c r="I17" s="4" t="s">
        <v>41</v>
      </c>
      <c r="J17" s="4"/>
      <c r="K17" s="4"/>
      <c r="L17" s="4" t="s">
        <v>44</v>
      </c>
      <c r="M17" s="4"/>
      <c r="N17" s="4">
        <v>473</v>
      </c>
      <c r="O17" s="18">
        <f t="shared" si="2"/>
        <v>0.16469359331476324</v>
      </c>
    </row>
    <row r="18" spans="1:15" x14ac:dyDescent="0.25">
      <c r="A18" s="4">
        <v>2026</v>
      </c>
      <c r="B18" s="4" t="s">
        <v>94</v>
      </c>
      <c r="C18" s="4" t="s">
        <v>95</v>
      </c>
      <c r="D18" s="19" t="s">
        <v>96</v>
      </c>
      <c r="E18" s="19" t="s">
        <v>97</v>
      </c>
      <c r="F18" s="19" t="s">
        <v>98</v>
      </c>
      <c r="G18" s="19">
        <v>264</v>
      </c>
      <c r="I18" s="4" t="s">
        <v>42</v>
      </c>
      <c r="J18" s="4"/>
      <c r="K18" s="4"/>
      <c r="L18" s="4" t="s">
        <v>44</v>
      </c>
      <c r="M18" s="4"/>
      <c r="N18" s="4">
        <v>272</v>
      </c>
      <c r="O18" s="18">
        <f t="shared" si="2"/>
        <v>9.4707520891364902E-2</v>
      </c>
    </row>
    <row r="19" spans="1:15" x14ac:dyDescent="0.25">
      <c r="A19" s="4"/>
      <c r="B19" s="4"/>
      <c r="C19" s="4"/>
      <c r="D19" s="18"/>
      <c r="E19" s="18"/>
      <c r="F19" s="18"/>
      <c r="I19" s="4" t="s">
        <v>43</v>
      </c>
      <c r="J19" s="4" t="s">
        <v>44</v>
      </c>
      <c r="K19" s="4"/>
      <c r="L19" s="4" t="s">
        <v>44</v>
      </c>
      <c r="M19" s="4"/>
      <c r="N19" s="4">
        <v>264</v>
      </c>
      <c r="O19" s="18">
        <f t="shared" si="2"/>
        <v>9.1922005571030641E-2</v>
      </c>
    </row>
    <row r="20" spans="1:15" x14ac:dyDescent="0.25">
      <c r="A20" s="4"/>
      <c r="B20" s="4"/>
      <c r="C20" s="4"/>
      <c r="D20" s="18"/>
      <c r="E20" s="18"/>
      <c r="F20" s="18"/>
    </row>
    <row r="21" spans="1:15" x14ac:dyDescent="0.25">
      <c r="A21" s="55" t="s">
        <v>75</v>
      </c>
      <c r="B21" s="55"/>
      <c r="C21" s="55"/>
      <c r="D21" s="55"/>
      <c r="E21" s="55"/>
      <c r="F21" s="55"/>
      <c r="G21" s="55"/>
      <c r="N21">
        <f>SUM(N14:N19)</f>
        <v>3050</v>
      </c>
    </row>
    <row r="22" spans="1:15" x14ac:dyDescent="0.25">
      <c r="A22" s="57" t="s">
        <v>88</v>
      </c>
      <c r="B22" s="57"/>
      <c r="C22" s="57"/>
      <c r="D22" s="57"/>
      <c r="E22" s="57"/>
      <c r="F22" s="57"/>
      <c r="G22" s="57"/>
    </row>
    <row r="23" spans="1:15" x14ac:dyDescent="0.25">
      <c r="A23" s="56" t="s">
        <v>74</v>
      </c>
      <c r="B23" s="56"/>
      <c r="C23" s="56"/>
      <c r="D23" s="56"/>
      <c r="E23" s="56"/>
      <c r="F23" s="56"/>
      <c r="G23" s="56"/>
    </row>
  </sheetData>
  <mergeCells count="7">
    <mergeCell ref="A12:G12"/>
    <mergeCell ref="A1:G1"/>
    <mergeCell ref="A21:G21"/>
    <mergeCell ref="A23:G23"/>
    <mergeCell ref="I1:O1"/>
    <mergeCell ref="A22:G22"/>
    <mergeCell ref="I12:O12"/>
  </mergeCells>
  <phoneticPr fontId="4" type="noConversion"/>
  <pageMargins left="0.7" right="0.7" top="0.75" bottom="0.75" header="0.3" footer="0.3"/>
  <pageSetup orientation="landscape" r:id="rId1"/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62AC-53DD-4439-9450-E9EF751220BA}">
  <dimension ref="A1:M22"/>
  <sheetViews>
    <sheetView showGridLines="0" tabSelected="1" zoomScaleNormal="100" workbookViewId="0">
      <selection activeCell="I11" sqref="I11"/>
    </sheetView>
  </sheetViews>
  <sheetFormatPr defaultRowHeight="15" x14ac:dyDescent="0.25"/>
  <cols>
    <col min="1" max="1" width="14.7109375" customWidth="1"/>
    <col min="2" max="2" width="14.85546875" customWidth="1"/>
    <col min="3" max="13" width="14.7109375" customWidth="1"/>
  </cols>
  <sheetData>
    <row r="1" spans="1:13" ht="18" thickBot="1" x14ac:dyDescent="0.35">
      <c r="A1" s="44" t="s">
        <v>68</v>
      </c>
      <c r="B1" s="38" t="s">
        <v>20</v>
      </c>
      <c r="C1" s="38" t="s">
        <v>24</v>
      </c>
      <c r="D1" s="39" t="s">
        <v>6</v>
      </c>
      <c r="E1" s="39" t="s">
        <v>2</v>
      </c>
      <c r="F1" s="39" t="s">
        <v>8</v>
      </c>
      <c r="G1" s="40" t="s">
        <v>4</v>
      </c>
      <c r="H1" s="40" t="s">
        <v>14</v>
      </c>
      <c r="I1" s="41" t="s">
        <v>18</v>
      </c>
      <c r="J1" s="41" t="s">
        <v>22</v>
      </c>
      <c r="K1" s="41" t="s">
        <v>12</v>
      </c>
      <c r="L1" s="41" t="s">
        <v>16</v>
      </c>
      <c r="M1" s="37" t="s">
        <v>69</v>
      </c>
    </row>
    <row r="2" spans="1:13" ht="15.75" thickTop="1" x14ac:dyDescent="0.25">
      <c r="A2" s="42" t="s">
        <v>38</v>
      </c>
      <c r="B2" s="33">
        <v>3</v>
      </c>
      <c r="C2" s="33">
        <v>2</v>
      </c>
      <c r="D2" s="34">
        <v>3</v>
      </c>
      <c r="E2" s="34">
        <v>2</v>
      </c>
      <c r="F2" s="34">
        <v>2</v>
      </c>
      <c r="G2" s="35">
        <v>1</v>
      </c>
      <c r="H2" s="35">
        <v>3</v>
      </c>
      <c r="I2" s="36">
        <v>3</v>
      </c>
      <c r="J2" s="36">
        <v>2</v>
      </c>
      <c r="K2" s="36">
        <v>1</v>
      </c>
      <c r="L2" s="36">
        <v>1</v>
      </c>
      <c r="M2" s="45">
        <f>SUM(B2:L2)</f>
        <v>23</v>
      </c>
    </row>
    <row r="3" spans="1:13" x14ac:dyDescent="0.25">
      <c r="A3" s="42" t="s">
        <v>40</v>
      </c>
      <c r="B3" s="33">
        <v>2</v>
      </c>
      <c r="C3" s="33">
        <v>2</v>
      </c>
      <c r="D3" s="34">
        <v>2</v>
      </c>
      <c r="E3" s="34">
        <v>0</v>
      </c>
      <c r="F3" s="34">
        <v>0</v>
      </c>
      <c r="G3" s="35">
        <v>1</v>
      </c>
      <c r="H3" s="35">
        <v>1</v>
      </c>
      <c r="I3" s="36">
        <v>2</v>
      </c>
      <c r="J3" s="36">
        <v>1</v>
      </c>
      <c r="K3" s="36">
        <v>0</v>
      </c>
      <c r="L3" s="36">
        <v>1</v>
      </c>
      <c r="M3" s="45">
        <f t="shared" ref="M3:M4" si="0">SUM(B3:L3)</f>
        <v>12</v>
      </c>
    </row>
    <row r="4" spans="1:13" x14ac:dyDescent="0.25">
      <c r="A4" s="42" t="s">
        <v>37</v>
      </c>
      <c r="B4" s="33">
        <v>1</v>
      </c>
      <c r="C4" s="33">
        <v>1</v>
      </c>
      <c r="D4" s="34">
        <v>2</v>
      </c>
      <c r="E4" s="34">
        <v>0</v>
      </c>
      <c r="F4" s="34">
        <v>1</v>
      </c>
      <c r="G4" s="35">
        <v>1</v>
      </c>
      <c r="H4" s="35">
        <v>1</v>
      </c>
      <c r="I4" s="36">
        <v>1</v>
      </c>
      <c r="J4" s="36">
        <v>1</v>
      </c>
      <c r="K4" s="36">
        <v>1</v>
      </c>
      <c r="L4" s="36">
        <v>1</v>
      </c>
      <c r="M4" s="45">
        <f t="shared" si="0"/>
        <v>11</v>
      </c>
    </row>
    <row r="5" spans="1:13" x14ac:dyDescent="0.25">
      <c r="A5" s="42" t="s">
        <v>36</v>
      </c>
      <c r="B5" s="48">
        <v>2</v>
      </c>
      <c r="C5" s="48"/>
      <c r="D5" s="49">
        <v>1</v>
      </c>
      <c r="E5" s="49"/>
      <c r="F5" s="49"/>
      <c r="G5" s="50">
        <v>1</v>
      </c>
      <c r="H5" s="50"/>
      <c r="I5" s="51">
        <v>2</v>
      </c>
      <c r="J5" s="51"/>
      <c r="K5" s="51"/>
      <c r="L5" s="51"/>
      <c r="M5" s="45">
        <f>SUM(B5:L5)</f>
        <v>6</v>
      </c>
    </row>
    <row r="6" spans="1:13" x14ac:dyDescent="0.25">
      <c r="A6" s="42" t="s">
        <v>70</v>
      </c>
      <c r="B6" s="1">
        <v>6</v>
      </c>
      <c r="C6" s="1">
        <v>6</v>
      </c>
      <c r="D6" s="1">
        <v>8</v>
      </c>
      <c r="E6" s="1">
        <v>2</v>
      </c>
      <c r="F6" s="1">
        <v>3</v>
      </c>
      <c r="G6" s="1">
        <v>3</v>
      </c>
      <c r="H6" s="1">
        <v>6</v>
      </c>
      <c r="I6" s="1">
        <v>8</v>
      </c>
      <c r="J6" s="1">
        <v>4</v>
      </c>
      <c r="K6" s="1">
        <v>2</v>
      </c>
      <c r="L6" s="1">
        <v>3</v>
      </c>
      <c r="M6" s="1"/>
    </row>
    <row r="7" spans="1:13" ht="15.75" thickBot="1" x14ac:dyDescent="0.3">
      <c r="A7" s="43" t="s">
        <v>71</v>
      </c>
      <c r="B7" s="47">
        <v>12</v>
      </c>
      <c r="C7" s="47"/>
      <c r="D7" s="47">
        <v>13</v>
      </c>
      <c r="E7" s="47"/>
      <c r="F7" s="47"/>
      <c r="G7" s="47">
        <v>9</v>
      </c>
      <c r="H7" s="47"/>
      <c r="I7" s="47">
        <v>17</v>
      </c>
      <c r="J7" s="47"/>
      <c r="K7" s="47"/>
      <c r="L7" s="47"/>
      <c r="M7" s="1"/>
    </row>
    <row r="8" spans="1:13" ht="15.75" thickTop="1" x14ac:dyDescent="0.25"/>
    <row r="16" spans="1:13" ht="18" thickBot="1" x14ac:dyDescent="0.35">
      <c r="A16" s="44" t="s">
        <v>72</v>
      </c>
      <c r="B16" s="38" t="s">
        <v>20</v>
      </c>
      <c r="C16" s="38" t="s">
        <v>24</v>
      </c>
      <c r="D16" s="39" t="s">
        <v>6</v>
      </c>
      <c r="E16" s="39" t="s">
        <v>2</v>
      </c>
      <c r="F16" s="39" t="s">
        <v>8</v>
      </c>
      <c r="G16" s="40" t="s">
        <v>4</v>
      </c>
      <c r="H16" s="40" t="s">
        <v>14</v>
      </c>
      <c r="I16" s="41" t="s">
        <v>18</v>
      </c>
      <c r="J16" s="41" t="s">
        <v>22</v>
      </c>
      <c r="K16" s="41" t="s">
        <v>12</v>
      </c>
      <c r="L16" s="41" t="s">
        <v>16</v>
      </c>
      <c r="M16" s="37" t="s">
        <v>69</v>
      </c>
    </row>
    <row r="17" spans="1:13" ht="15.75" thickTop="1" x14ac:dyDescent="0.25">
      <c r="A17" s="42" t="s">
        <v>38</v>
      </c>
      <c r="B17" s="33">
        <v>2</v>
      </c>
      <c r="C17" s="33">
        <v>3</v>
      </c>
      <c r="D17" s="34">
        <v>2</v>
      </c>
      <c r="E17" s="34">
        <v>1</v>
      </c>
      <c r="F17" s="34">
        <v>1</v>
      </c>
      <c r="G17" s="35">
        <v>1</v>
      </c>
      <c r="H17" s="35">
        <v>4</v>
      </c>
      <c r="I17" s="36">
        <v>2</v>
      </c>
      <c r="J17" s="36">
        <v>3</v>
      </c>
      <c r="K17" s="36">
        <v>1</v>
      </c>
      <c r="L17" s="36">
        <v>1</v>
      </c>
      <c r="M17" s="45">
        <f>SUM(B17:L17)</f>
        <v>21</v>
      </c>
    </row>
    <row r="18" spans="1:13" x14ac:dyDescent="0.25">
      <c r="A18" s="42" t="s">
        <v>37</v>
      </c>
      <c r="B18" s="33">
        <v>1</v>
      </c>
      <c r="C18" s="33">
        <v>1</v>
      </c>
      <c r="D18" s="34">
        <v>2</v>
      </c>
      <c r="E18" s="34">
        <v>0</v>
      </c>
      <c r="F18" s="34">
        <v>1</v>
      </c>
      <c r="G18" s="35">
        <v>1</v>
      </c>
      <c r="H18" s="35">
        <v>1</v>
      </c>
      <c r="I18" s="36">
        <v>1</v>
      </c>
      <c r="J18" s="36">
        <v>1</v>
      </c>
      <c r="K18" s="36">
        <v>0</v>
      </c>
      <c r="L18" s="36">
        <v>0</v>
      </c>
      <c r="M18" s="45">
        <f t="shared" ref="M18:M19" si="1">SUM(B18:L18)</f>
        <v>9</v>
      </c>
    </row>
    <row r="19" spans="1:13" x14ac:dyDescent="0.25">
      <c r="A19" s="42" t="s">
        <v>36</v>
      </c>
      <c r="B19" s="48">
        <v>2</v>
      </c>
      <c r="C19" s="48"/>
      <c r="D19" s="49">
        <v>1</v>
      </c>
      <c r="E19" s="49"/>
      <c r="F19" s="49"/>
      <c r="G19" s="50">
        <v>1</v>
      </c>
      <c r="H19" s="50"/>
      <c r="I19" s="51">
        <v>2</v>
      </c>
      <c r="J19" s="51"/>
      <c r="K19" s="51"/>
      <c r="L19" s="51"/>
      <c r="M19" s="45">
        <f t="shared" si="1"/>
        <v>6</v>
      </c>
    </row>
    <row r="20" spans="1:13" x14ac:dyDescent="0.25">
      <c r="A20" s="42" t="s">
        <v>70</v>
      </c>
      <c r="B20" s="1">
        <v>4</v>
      </c>
      <c r="C20" s="1">
        <v>5</v>
      </c>
      <c r="D20" s="1">
        <v>5</v>
      </c>
      <c r="E20" s="1">
        <v>1</v>
      </c>
      <c r="F20" s="1">
        <v>2</v>
      </c>
      <c r="G20" s="1">
        <v>2</v>
      </c>
      <c r="H20" s="1">
        <v>6</v>
      </c>
      <c r="I20" s="1">
        <v>5</v>
      </c>
      <c r="J20" s="1">
        <v>4</v>
      </c>
      <c r="K20" s="1">
        <v>1</v>
      </c>
      <c r="L20" s="1">
        <v>1</v>
      </c>
      <c r="M20" s="1"/>
    </row>
    <row r="21" spans="1:13" ht="15.75" thickBot="1" x14ac:dyDescent="0.3">
      <c r="A21" s="43" t="s">
        <v>71</v>
      </c>
      <c r="B21" s="47">
        <v>9</v>
      </c>
      <c r="C21" s="47"/>
      <c r="D21" s="47">
        <v>9</v>
      </c>
      <c r="E21" s="47"/>
      <c r="F21" s="47"/>
      <c r="G21" s="47">
        <v>8</v>
      </c>
      <c r="H21" s="47"/>
      <c r="I21" s="47">
        <v>11</v>
      </c>
      <c r="J21" s="47"/>
      <c r="K21" s="47"/>
      <c r="L21" s="47"/>
      <c r="M21" s="1"/>
    </row>
    <row r="22" spans="1:13" ht="15.75" thickTop="1" x14ac:dyDescent="0.25"/>
  </sheetData>
  <mergeCells count="16">
    <mergeCell ref="B21:C21"/>
    <mergeCell ref="D21:F21"/>
    <mergeCell ref="G21:H21"/>
    <mergeCell ref="I21:L21"/>
    <mergeCell ref="B5:C5"/>
    <mergeCell ref="D5:F5"/>
    <mergeCell ref="G5:H5"/>
    <mergeCell ref="I5:L5"/>
    <mergeCell ref="G7:H7"/>
    <mergeCell ref="D7:F7"/>
    <mergeCell ref="I7:L7"/>
    <mergeCell ref="B7:C7"/>
    <mergeCell ref="B19:C19"/>
    <mergeCell ref="I19:L19"/>
    <mergeCell ref="G19:H19"/>
    <mergeCell ref="D19:F19"/>
  </mergeCells>
  <pageMargins left="0.7" right="0.7" top="0.75" bottom="0.75" header="0.3" footer="0.3"/>
  <pageSetup paperSize="5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E01D73-3BAF-424A-A673-8268BA3F17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Associations</vt:lpstr>
      <vt:lpstr>Zones</vt:lpstr>
      <vt:lpstr>By Division</vt:lpstr>
      <vt:lpstr>Teams per Zone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Mitchell Schut</dc:creator>
  <cp:keywords/>
  <dc:description/>
  <cp:lastModifiedBy>Mitchell Schut</cp:lastModifiedBy>
  <cp:revision/>
  <cp:lastPrinted>2025-09-22T18:35:17Z</cp:lastPrinted>
  <dcterms:created xsi:type="dcterms:W3CDTF">2024-02-08T13:50:44Z</dcterms:created>
  <dcterms:modified xsi:type="dcterms:W3CDTF">2026-10-20T18:01:33Z</dcterms:modified>
  <cp:category/>
  <cp:contentStatus/>
</cp:coreProperties>
</file>